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Work\Trade\08_Import Eksport 2024\04_April\2.Final\"/>
    </mc:Choice>
  </mc:AlternateContent>
  <bookViews>
    <workbookView xWindow="0" yWindow="0" windowWidth="28800" windowHeight="12300"/>
  </bookViews>
  <sheets>
    <sheet name="Jan-April 2024" sheetId="1" r:id="rId1"/>
  </sheets>
  <definedNames>
    <definedName name="_xlnm.Print_Area" localSheetId="0">'Jan-April 2024'!$A$2:$I$99</definedName>
  </definedNames>
  <calcPr calcId="162913"/>
</workbook>
</file>

<file path=xl/calcChain.xml><?xml version="1.0" encoding="utf-8"?>
<calcChain xmlns="http://schemas.openxmlformats.org/spreadsheetml/2006/main">
  <c r="D35" i="1" l="1"/>
  <c r="F35" i="1" l="1"/>
  <c r="H83" i="1" l="1"/>
  <c r="G83" i="1"/>
  <c r="H82" i="1"/>
  <c r="G82" i="1"/>
  <c r="H81" i="1"/>
  <c r="G81" i="1"/>
  <c r="H80" i="1"/>
  <c r="G80" i="1"/>
  <c r="H90" i="1"/>
  <c r="H87" i="1"/>
  <c r="H85" i="1"/>
  <c r="G85" i="1"/>
  <c r="H76" i="1"/>
  <c r="G76" i="1"/>
  <c r="H63" i="1"/>
  <c r="G63" i="1"/>
  <c r="H52" i="1"/>
  <c r="G52" i="1"/>
  <c r="G66" i="1"/>
  <c r="H74" i="1"/>
  <c r="G74" i="1"/>
  <c r="H73" i="1"/>
  <c r="G73" i="1"/>
  <c r="H72" i="1"/>
  <c r="G72" i="1"/>
  <c r="H67" i="1"/>
  <c r="G67" i="1"/>
  <c r="H66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0" i="1"/>
  <c r="H49" i="1"/>
  <c r="H48" i="1"/>
  <c r="H47" i="1"/>
  <c r="H46" i="1"/>
  <c r="H45" i="1"/>
  <c r="H44" i="1"/>
  <c r="H43" i="1"/>
  <c r="G43" i="1"/>
  <c r="H42" i="1"/>
  <c r="G42" i="1"/>
  <c r="H41" i="1"/>
  <c r="G41" i="1"/>
  <c r="H40" i="1"/>
  <c r="G40" i="1"/>
  <c r="H39" i="1"/>
  <c r="G39" i="1"/>
  <c r="H38" i="1"/>
  <c r="G38" i="1"/>
  <c r="H35" i="1"/>
  <c r="G35" i="1"/>
  <c r="G25" i="1"/>
  <c r="H25" i="1"/>
  <c r="H26" i="1"/>
  <c r="H27" i="1"/>
  <c r="H28" i="1"/>
  <c r="H29" i="1"/>
  <c r="H30" i="1"/>
  <c r="H31" i="1"/>
  <c r="H32" i="1"/>
  <c r="H33" i="1"/>
  <c r="H24" i="1"/>
  <c r="G24" i="1"/>
  <c r="H21" i="1"/>
  <c r="G21" i="1"/>
  <c r="H11" i="1"/>
  <c r="H12" i="1"/>
  <c r="H13" i="1"/>
  <c r="H14" i="1"/>
  <c r="H15" i="1"/>
  <c r="H16" i="1"/>
  <c r="H17" i="1"/>
  <c r="H18" i="1"/>
  <c r="H19" i="1"/>
  <c r="G12" i="1"/>
  <c r="G13" i="1"/>
  <c r="G14" i="1"/>
  <c r="G15" i="1"/>
  <c r="G16" i="1"/>
  <c r="G17" i="1"/>
  <c r="G18" i="1"/>
  <c r="G19" i="1"/>
  <c r="G11" i="1"/>
  <c r="D76" i="1" l="1"/>
  <c r="C76" i="1"/>
  <c r="D69" i="1"/>
  <c r="C69" i="1"/>
  <c r="D63" i="1"/>
  <c r="C63" i="1"/>
  <c r="D52" i="1"/>
  <c r="C52" i="1"/>
  <c r="C35" i="1"/>
  <c r="D21" i="1"/>
  <c r="C21" i="1"/>
  <c r="C78" i="1" s="1"/>
  <c r="D78" i="1" l="1"/>
  <c r="E16" i="1"/>
  <c r="F16" i="1"/>
  <c r="F13" i="1"/>
  <c r="E13" i="1"/>
  <c r="D85" i="1" l="1"/>
  <c r="C85" i="1"/>
  <c r="D92" i="1"/>
  <c r="E35" i="1" l="1"/>
  <c r="F63" i="1"/>
  <c r="E63" i="1"/>
  <c r="F76" i="1"/>
  <c r="E76" i="1"/>
  <c r="F69" i="1" l="1"/>
  <c r="E69" i="1"/>
  <c r="G69" i="1" s="1"/>
  <c r="H69" i="1" l="1"/>
  <c r="F85" i="1"/>
  <c r="E85" i="1"/>
  <c r="E52" i="1"/>
  <c r="F52" i="1"/>
  <c r="E21" i="1" l="1"/>
  <c r="E78" i="1" s="1"/>
  <c r="G78" i="1" s="1"/>
  <c r="F21" i="1"/>
  <c r="F78" i="1" s="1"/>
  <c r="F92" i="1" l="1"/>
  <c r="I21" i="1"/>
  <c r="I55" i="1"/>
  <c r="I39" i="1"/>
  <c r="I12" i="1"/>
  <c r="I74" i="1"/>
  <c r="I50" i="1"/>
  <c r="I38" i="1"/>
  <c r="I13" i="1"/>
  <c r="I25" i="1"/>
  <c r="I73" i="1"/>
  <c r="I49" i="1"/>
  <c r="I33" i="1"/>
  <c r="I14" i="1"/>
  <c r="I72" i="1"/>
  <c r="I48" i="1"/>
  <c r="I32" i="1"/>
  <c r="I15" i="1"/>
  <c r="I41" i="1"/>
  <c r="I67" i="1"/>
  <c r="I47" i="1"/>
  <c r="I31" i="1"/>
  <c r="I16" i="1"/>
  <c r="I57" i="1"/>
  <c r="I66" i="1"/>
  <c r="I46" i="1"/>
  <c r="I30" i="1"/>
  <c r="I17" i="1"/>
  <c r="I78" i="1"/>
  <c r="I61" i="1"/>
  <c r="I45" i="1"/>
  <c r="I29" i="1"/>
  <c r="I18" i="1"/>
  <c r="I76" i="1"/>
  <c r="I60" i="1"/>
  <c r="I44" i="1"/>
  <c r="I28" i="1"/>
  <c r="I19" i="1"/>
  <c r="I59" i="1"/>
  <c r="I43" i="1"/>
  <c r="I27" i="1"/>
  <c r="I11" i="1"/>
  <c r="I63" i="1"/>
  <c r="I58" i="1"/>
  <c r="I42" i="1"/>
  <c r="I26" i="1"/>
  <c r="H78" i="1"/>
  <c r="I52" i="1"/>
  <c r="I35" i="1"/>
  <c r="I56" i="1"/>
  <c r="I40" i="1"/>
  <c r="I24" i="1"/>
  <c r="I69" i="1"/>
</calcChain>
</file>

<file path=xl/sharedStrings.xml><?xml version="1.0" encoding="utf-8"?>
<sst xmlns="http://schemas.openxmlformats.org/spreadsheetml/2006/main" count="119" uniqueCount="73">
  <si>
    <t xml:space="preserve">EXPORT EARNINGS OF COMMODITY AND COMMODITY-BASED PRODUCTS </t>
  </si>
  <si>
    <t>Commodity and Commodity-based 
Products</t>
  </si>
  <si>
    <t>Unit</t>
  </si>
  <si>
    <t>% Change</t>
  </si>
  <si>
    <t>Contribution to Total Export of Commodity and Commodity-based Products (%)</t>
  </si>
  <si>
    <t>RM Million</t>
  </si>
  <si>
    <t>Value</t>
  </si>
  <si>
    <t>‘000T</t>
  </si>
  <si>
    <t>Crude Palm Oil</t>
  </si>
  <si>
    <t>Processed Palm Oil</t>
  </si>
  <si>
    <t>Palm Kernel Oil</t>
  </si>
  <si>
    <t>Crude Palm Kernel Oil</t>
  </si>
  <si>
    <t>Processed Palm Kernel Oil</t>
  </si>
  <si>
    <t>Palm-based Oleochemical</t>
  </si>
  <si>
    <t>Other Palm-based Products</t>
  </si>
  <si>
    <t>Palm Kernel Cake</t>
  </si>
  <si>
    <t>Sub-Total</t>
  </si>
  <si>
    <t>Natural Rubber</t>
  </si>
  <si>
    <t>Other Rubber</t>
  </si>
  <si>
    <t xml:space="preserve">Tyres </t>
  </si>
  <si>
    <t>Inner Tubes</t>
  </si>
  <si>
    <t>Latex Goods</t>
  </si>
  <si>
    <t>Rubber Gloves</t>
  </si>
  <si>
    <t>Other Latex Products</t>
  </si>
  <si>
    <t>Footwear</t>
  </si>
  <si>
    <t>Industrial Rubber Goods</t>
  </si>
  <si>
    <t>General Rubber Goods</t>
  </si>
  <si>
    <t>Saw Logs</t>
  </si>
  <si>
    <t>‘000m3</t>
  </si>
  <si>
    <t>Sawn Timber</t>
  </si>
  <si>
    <t>Fibreboard</t>
  </si>
  <si>
    <t>Plywood</t>
  </si>
  <si>
    <t>Mouldings</t>
  </si>
  <si>
    <t>Veneer Sheet</t>
  </si>
  <si>
    <t>Builder's Joinery &amp; Carpentry</t>
  </si>
  <si>
    <t>Wooden &amp; Rattan Furniture</t>
  </si>
  <si>
    <t>Wooden Furniture</t>
  </si>
  <si>
    <t>Rattan Furniture</t>
  </si>
  <si>
    <t>Other Timber Products</t>
  </si>
  <si>
    <t>Chipboard/Particleboard</t>
  </si>
  <si>
    <t>Cocoa Butter</t>
  </si>
  <si>
    <t>Cocoa Paste Not Defatted</t>
  </si>
  <si>
    <t>Cocoa Paste, Wholly or Partly Defatted</t>
  </si>
  <si>
    <t>Cocoa Shell</t>
  </si>
  <si>
    <t>Chocolate</t>
  </si>
  <si>
    <t>Tobacco Products</t>
  </si>
  <si>
    <t>Black Pepper</t>
  </si>
  <si>
    <t>White Pepper</t>
  </si>
  <si>
    <t>Green Pepper</t>
  </si>
  <si>
    <t>Crude Petroleum</t>
  </si>
  <si>
    <t>Condensate and Other Petroleum Oil</t>
  </si>
  <si>
    <t>Refined Petroleum Products</t>
  </si>
  <si>
    <t>Liquefied Natural Gas</t>
  </si>
  <si>
    <t>Electrical and Electronic Products</t>
  </si>
  <si>
    <t>Total Export of Merchandise</t>
  </si>
  <si>
    <t xml:space="preserve">Note : </t>
  </si>
  <si>
    <t xml:space="preserve">                                      </t>
  </si>
  <si>
    <t>Quantity</t>
  </si>
  <si>
    <r>
      <t xml:space="preserve">        </t>
    </r>
    <r>
      <rPr>
        <vertAlign val="superscript"/>
        <sz val="16"/>
        <color theme="1"/>
        <rFont val="Arial"/>
        <family val="2"/>
      </rPr>
      <t xml:space="preserve"> p</t>
    </r>
    <r>
      <rPr>
        <sz val="16"/>
        <color theme="1"/>
        <rFont val="Arial"/>
        <family val="2"/>
      </rPr>
      <t xml:space="preserve"> Preliminary</t>
    </r>
  </si>
  <si>
    <t xml:space="preserve">         Sub-totals may not add up exactly to totals due to rounding</t>
  </si>
  <si>
    <r>
      <t>Palm Oil</t>
    </r>
    <r>
      <rPr>
        <vertAlign val="superscript"/>
        <sz val="18"/>
        <color theme="1"/>
        <rFont val="Arial"/>
        <family val="2"/>
      </rPr>
      <t xml:space="preserve"> (1)</t>
    </r>
  </si>
  <si>
    <r>
      <t>Cocoa Beans</t>
    </r>
    <r>
      <rPr>
        <vertAlign val="superscript"/>
        <sz val="18"/>
        <color theme="1"/>
        <rFont val="Arial"/>
        <family val="2"/>
      </rPr>
      <t xml:space="preserve"> (2)</t>
    </r>
  </si>
  <si>
    <r>
      <t>Cocoa Powder</t>
    </r>
    <r>
      <rPr>
        <vertAlign val="superscript"/>
        <sz val="18"/>
        <color theme="1"/>
        <rFont val="Arial"/>
        <family val="2"/>
      </rPr>
      <t xml:space="preserve"> (3)</t>
    </r>
  </si>
  <si>
    <r>
      <t xml:space="preserve">Tobacco Raw </t>
    </r>
    <r>
      <rPr>
        <vertAlign val="superscript"/>
        <sz val="18"/>
        <color theme="1"/>
        <rFont val="Arial"/>
        <family val="2"/>
      </rPr>
      <t>(4)</t>
    </r>
  </si>
  <si>
    <r>
      <t xml:space="preserve">       </t>
    </r>
    <r>
      <rPr>
        <vertAlign val="superscript"/>
        <sz val="16"/>
        <color theme="1"/>
        <rFont val="Arial"/>
        <family val="2"/>
      </rPr>
      <t xml:space="preserve"> (1)</t>
    </r>
    <r>
      <rPr>
        <sz val="16"/>
        <color theme="1"/>
        <rFont val="Arial"/>
        <family val="2"/>
      </rPr>
      <t xml:space="preserve"> Includes crude and processed</t>
    </r>
  </si>
  <si>
    <r>
      <t xml:space="preserve">        </t>
    </r>
    <r>
      <rPr>
        <vertAlign val="superscript"/>
        <sz val="16"/>
        <color theme="1"/>
        <rFont val="Arial"/>
        <family val="2"/>
      </rPr>
      <t>(2)</t>
    </r>
    <r>
      <rPr>
        <sz val="16"/>
        <color theme="1"/>
        <rFont val="Arial"/>
        <family val="2"/>
      </rPr>
      <t xml:space="preserve"> Re-export</t>
    </r>
  </si>
  <si>
    <r>
      <t xml:space="preserve">        </t>
    </r>
    <r>
      <rPr>
        <vertAlign val="superscript"/>
        <sz val="16"/>
        <color theme="1"/>
        <rFont val="Arial"/>
        <family val="2"/>
      </rPr>
      <t xml:space="preserve">(3) </t>
    </r>
    <r>
      <rPr>
        <sz val="16"/>
        <color theme="1"/>
        <rFont val="Arial"/>
        <family val="2"/>
      </rPr>
      <t>Including Cocoa Powder not Containing and Containing Added Sugar or Other Sweetening Matter</t>
    </r>
  </si>
  <si>
    <r>
      <t xml:space="preserve">        </t>
    </r>
    <r>
      <rPr>
        <vertAlign val="superscript"/>
        <sz val="16"/>
        <color theme="1"/>
        <rFont val="Arial"/>
        <family val="2"/>
      </rPr>
      <t xml:space="preserve">(4) </t>
    </r>
    <r>
      <rPr>
        <sz val="16"/>
        <color theme="1"/>
        <rFont val="Arial"/>
        <family val="2"/>
      </rPr>
      <t>Tobacco unmanufactured</t>
    </r>
  </si>
  <si>
    <t>Total Export of Commodity and Commodity-based Products</t>
  </si>
  <si>
    <t>Total Export of  Commodity and Commodity-based Products to Total Export of Merchandise (%)</t>
  </si>
  <si>
    <t>JANUARY-APRIL 2023 &amp; 2024</t>
  </si>
  <si>
    <r>
      <t>January-April 2023</t>
    </r>
    <r>
      <rPr>
        <b/>
        <vertAlign val="superscript"/>
        <sz val="16"/>
        <color theme="1"/>
        <rFont val="Arial"/>
        <family val="2"/>
      </rPr>
      <t>P</t>
    </r>
  </si>
  <si>
    <r>
      <t>January-April 2024</t>
    </r>
    <r>
      <rPr>
        <b/>
        <vertAlign val="superscript"/>
        <sz val="16"/>
        <color theme="1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</si>
</sst>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#,##0.00\ ;&quot; (&quot;#,##0.00\);&quot; -&quot;#\ ;@\ "/>
    <numFmt numFmtId="166" formatCode="#,##0.0\ ;&quot; (&quot;#,##0.0\);&quot; -&quot;#\ ;@\ "/>
    <numFmt numFmtId="167" formatCode="#,##0.00\ ;&quot; (&quot;#,##0.00\);&quot; -&quot;#.0\ ;@\ "/>
  </numFmts>
  <fonts count="23">
    <font>
      <sz val="10"/>
      <name val="Arial"/>
      <charset val="134"/>
    </font>
    <font>
      <sz val="18"/>
      <color theme="1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22"/>
      <color theme="1"/>
      <name val="Arial"/>
      <family val="2"/>
    </font>
    <font>
      <b/>
      <i/>
      <sz val="18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3"/>
      <color theme="1"/>
      <name val="Arial"/>
      <family val="2"/>
    </font>
    <font>
      <b/>
      <i/>
      <sz val="13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vertAlign val="superscript"/>
      <sz val="18"/>
      <color theme="1"/>
      <name val="Arial"/>
      <family val="2"/>
    </font>
    <font>
      <vertAlign val="superscript"/>
      <sz val="16"/>
      <color theme="1"/>
      <name val="Arial"/>
      <family val="2"/>
    </font>
    <font>
      <sz val="10"/>
      <name val="Arial"/>
      <family val="2"/>
    </font>
    <font>
      <b/>
      <vertAlign val="superscript"/>
      <sz val="16"/>
      <color theme="1"/>
      <name val="Arial"/>
      <family val="2"/>
    </font>
    <font>
      <sz val="18"/>
      <name val="Arial"/>
      <family val="2"/>
    </font>
    <font>
      <b/>
      <sz val="1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C6F2F1"/>
        <bgColor indexed="26"/>
      </patternFill>
    </fill>
    <fill>
      <patternFill patternType="solid">
        <fgColor rgb="FF40D4D0"/>
        <bgColor indexed="64"/>
      </patternFill>
    </fill>
    <fill>
      <patternFill patternType="solid">
        <fgColor rgb="FFC6F2F1"/>
        <bgColor indexed="64"/>
      </patternFill>
    </fill>
    <fill>
      <patternFill patternType="solid">
        <fgColor rgb="FF81E3E1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19" fillId="0" borderId="0" applyFill="0" applyAlignment="0" applyProtection="0"/>
    <xf numFmtId="9" fontId="19" fillId="0" borderId="0" applyFont="0" applyFill="0" applyBorder="0" applyAlignment="0" applyProtection="0"/>
    <xf numFmtId="0" fontId="16" fillId="0" borderId="0"/>
    <xf numFmtId="0" fontId="19" fillId="0" borderId="0" applyFill="0" applyAlignment="0" applyProtection="0"/>
    <xf numFmtId="164" fontId="16" fillId="0" borderId="0" applyFont="0" applyFill="0" applyBorder="0" applyAlignment="0" applyProtection="0"/>
    <xf numFmtId="165" fontId="19" fillId="0" borderId="0" applyFill="0" applyAlignment="0" applyProtection="0"/>
    <xf numFmtId="0" fontId="15" fillId="0" borderId="0"/>
  </cellStyleXfs>
  <cellXfs count="219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1" fillId="0" borderId="20" xfId="0" applyFont="1" applyBorder="1"/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vertical="center" indent="2"/>
    </xf>
    <xf numFmtId="0" fontId="1" fillId="0" borderId="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left" indent="2"/>
    </xf>
    <xf numFmtId="0" fontId="1" fillId="0" borderId="23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7" xfId="0" applyFont="1" applyBorder="1"/>
    <xf numFmtId="0" fontId="1" fillId="0" borderId="22" xfId="0" applyFont="1" applyBorder="1" applyAlignment="1">
      <alignment horizontal="center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165" fontId="8" fillId="0" borderId="26" xfId="1" applyFont="1" applyFill="1" applyBorder="1" applyAlignment="1" applyProtection="1">
      <alignment horizontal="center" vertical="center"/>
    </xf>
    <xf numFmtId="165" fontId="8" fillId="0" borderId="23" xfId="1" applyFont="1" applyFill="1" applyBorder="1" applyAlignment="1" applyProtection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165" fontId="1" fillId="0" borderId="26" xfId="1" applyFont="1" applyFill="1" applyBorder="1" applyAlignment="1" applyProtection="1">
      <alignment horizontal="center" vertical="center"/>
    </xf>
    <xf numFmtId="0" fontId="1" fillId="0" borderId="24" xfId="0" applyFont="1" applyBorder="1" applyAlignment="1">
      <alignment vertical="center"/>
    </xf>
    <xf numFmtId="165" fontId="8" fillId="0" borderId="34" xfId="1" applyFont="1" applyFill="1" applyBorder="1" applyAlignment="1" applyProtection="1">
      <alignment horizontal="center" vertical="center"/>
    </xf>
    <xf numFmtId="0" fontId="4" fillId="0" borderId="0" xfId="0" applyFont="1"/>
    <xf numFmtId="0" fontId="4" fillId="0" borderId="0" xfId="7" applyFont="1"/>
    <xf numFmtId="0" fontId="11" fillId="0" borderId="0" xfId="7" applyFont="1"/>
    <xf numFmtId="0" fontId="11" fillId="0" borderId="0" xfId="7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2" fontId="3" fillId="0" borderId="0" xfId="2" applyNumberFormat="1" applyFont="1" applyBorder="1" applyAlignment="1">
      <alignment horizontal="right"/>
    </xf>
    <xf numFmtId="165" fontId="8" fillId="0" borderId="24" xfId="1" applyFont="1" applyFill="1" applyBorder="1" applyAlignment="1" applyProtection="1">
      <alignment horizontal="right" vertical="center"/>
    </xf>
    <xf numFmtId="165" fontId="8" fillId="0" borderId="1" xfId="1" applyFont="1" applyFill="1" applyBorder="1" applyAlignment="1" applyProtection="1">
      <alignment horizontal="right" vertical="center"/>
    </xf>
    <xf numFmtId="165" fontId="1" fillId="0" borderId="7" xfId="1" applyFont="1" applyFill="1" applyBorder="1" applyAlignment="1" applyProtection="1">
      <alignment horizontal="right" vertical="center"/>
    </xf>
    <xf numFmtId="165" fontId="1" fillId="0" borderId="24" xfId="1" applyFont="1" applyFill="1" applyBorder="1" applyAlignment="1" applyProtection="1">
      <alignment horizontal="right" vertical="center"/>
    </xf>
    <xf numFmtId="2" fontId="1" fillId="0" borderId="0" xfId="0" applyNumberFormat="1" applyFont="1" applyAlignment="1">
      <alignment horizontal="right"/>
    </xf>
    <xf numFmtId="2" fontId="1" fillId="0" borderId="3" xfId="1" applyNumberFormat="1" applyFont="1" applyFill="1" applyBorder="1" applyAlignment="1" applyProtection="1">
      <alignment horizontal="right"/>
    </xf>
    <xf numFmtId="2" fontId="8" fillId="0" borderId="3" xfId="1" applyNumberFormat="1" applyFont="1" applyFill="1" applyBorder="1" applyAlignment="1" applyProtection="1">
      <alignment horizontal="right"/>
    </xf>
    <xf numFmtId="2" fontId="8" fillId="0" borderId="28" xfId="0" applyNumberFormat="1" applyFont="1" applyBorder="1" applyAlignment="1">
      <alignment horizontal="right" vertical="center"/>
    </xf>
    <xf numFmtId="2" fontId="8" fillId="0" borderId="33" xfId="1" applyNumberFormat="1" applyFont="1" applyFill="1" applyBorder="1" applyAlignment="1" applyProtection="1">
      <alignment horizontal="right" vertical="center" indent="1"/>
    </xf>
    <xf numFmtId="2" fontId="2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right"/>
    </xf>
    <xf numFmtId="2" fontId="12" fillId="6" borderId="0" xfId="1" applyNumberFormat="1" applyFont="1" applyFill="1" applyAlignment="1" applyProtection="1">
      <alignment horizontal="right"/>
    </xf>
    <xf numFmtId="2" fontId="13" fillId="6" borderId="0" xfId="1" applyNumberFormat="1" applyFont="1" applyFill="1" applyAlignment="1" applyProtection="1">
      <alignment horizontal="right"/>
    </xf>
    <xf numFmtId="2" fontId="3" fillId="6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5" fontId="1" fillId="0" borderId="1" xfId="1" applyFont="1" applyFill="1" applyBorder="1" applyAlignment="1" applyProtection="1">
      <alignment horizontal="right"/>
    </xf>
    <xf numFmtId="165" fontId="8" fillId="0" borderId="7" xfId="1" applyFont="1" applyFill="1" applyBorder="1" applyAlignment="1" applyProtection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65" fontId="4" fillId="6" borderId="0" xfId="1" applyFont="1" applyFill="1" applyAlignment="1" applyProtection="1">
      <alignment horizontal="right"/>
    </xf>
    <xf numFmtId="165" fontId="7" fillId="6" borderId="0" xfId="1" applyFont="1" applyFill="1" applyAlignment="1" applyProtection="1">
      <alignment horizontal="right"/>
    </xf>
    <xf numFmtId="0" fontId="4" fillId="6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165" fontId="3" fillId="0" borderId="0" xfId="1" applyFont="1"/>
    <xf numFmtId="165" fontId="1" fillId="0" borderId="0" xfId="1" applyFont="1"/>
    <xf numFmtId="165" fontId="1" fillId="0" borderId="13" xfId="1" applyFont="1" applyFill="1" applyBorder="1" applyAlignment="1" applyProtection="1"/>
    <xf numFmtId="165" fontId="1" fillId="0" borderId="14" xfId="1" applyFont="1" applyFill="1" applyBorder="1" applyAlignment="1" applyProtection="1">
      <alignment vertical="center"/>
    </xf>
    <xf numFmtId="2" fontId="1" fillId="0" borderId="18" xfId="2" applyNumberFormat="1" applyFont="1" applyFill="1" applyBorder="1" applyAlignment="1" applyProtection="1">
      <alignment vertical="center"/>
    </xf>
    <xf numFmtId="165" fontId="1" fillId="0" borderId="18" xfId="1" applyFont="1" applyFill="1" applyBorder="1" applyAlignment="1" applyProtection="1">
      <alignment vertical="center"/>
    </xf>
    <xf numFmtId="165" fontId="1" fillId="0" borderId="1" xfId="1" applyFont="1" applyFill="1" applyBorder="1" applyAlignment="1" applyProtection="1">
      <alignment vertical="center"/>
    </xf>
    <xf numFmtId="165" fontId="1" fillId="0" borderId="23" xfId="1" applyFont="1" applyFill="1" applyBorder="1" applyAlignment="1" applyProtection="1">
      <alignment vertical="center"/>
    </xf>
    <xf numFmtId="165" fontId="1" fillId="0" borderId="7" xfId="1" applyFont="1" applyFill="1" applyBorder="1" applyAlignment="1" applyProtection="1">
      <alignment vertical="center"/>
    </xf>
    <xf numFmtId="165" fontId="1" fillId="0" borderId="24" xfId="1" applyFont="1" applyFill="1" applyBorder="1" applyAlignment="1" applyProtection="1">
      <alignment vertical="center"/>
    </xf>
    <xf numFmtId="165" fontId="1" fillId="0" borderId="13" xfId="1" applyFont="1" applyFill="1" applyBorder="1" applyAlignment="1" applyProtection="1">
      <alignment vertical="center"/>
    </xf>
    <xf numFmtId="165" fontId="1" fillId="0" borderId="14" xfId="1" applyFont="1" applyFill="1" applyBorder="1" applyAlignment="1" applyProtection="1">
      <alignment horizontal="right" vertical="center"/>
    </xf>
    <xf numFmtId="165" fontId="1" fillId="0" borderId="25" xfId="1" applyFont="1" applyFill="1" applyBorder="1" applyAlignment="1" applyProtection="1">
      <alignment vertical="center"/>
    </xf>
    <xf numFmtId="165" fontId="1" fillId="0" borderId="35" xfId="1" applyFont="1" applyFill="1" applyBorder="1" applyAlignment="1" applyProtection="1">
      <alignment vertical="center"/>
    </xf>
    <xf numFmtId="165" fontId="8" fillId="0" borderId="24" xfId="1" applyFont="1" applyFill="1" applyBorder="1" applyAlignment="1" applyProtection="1">
      <alignment vertical="center"/>
    </xf>
    <xf numFmtId="165" fontId="8" fillId="0" borderId="1" xfId="1" applyFont="1" applyFill="1" applyBorder="1" applyAlignment="1" applyProtection="1">
      <alignment vertical="center"/>
    </xf>
    <xf numFmtId="165" fontId="8" fillId="0" borderId="25" xfId="1" applyFont="1" applyFill="1" applyBorder="1" applyAlignment="1" applyProtection="1">
      <alignment vertical="center"/>
    </xf>
    <xf numFmtId="165" fontId="8" fillId="0" borderId="37" xfId="1" applyFont="1" applyFill="1" applyBorder="1" applyAlignment="1" applyProtection="1">
      <alignment vertical="center"/>
    </xf>
    <xf numFmtId="165" fontId="8" fillId="0" borderId="27" xfId="1" applyFont="1" applyFill="1" applyBorder="1" applyAlignment="1" applyProtection="1">
      <alignment horizontal="right" vertical="center"/>
    </xf>
    <xf numFmtId="165" fontId="8" fillId="0" borderId="6" xfId="1" applyFont="1" applyFill="1" applyBorder="1" applyAlignment="1" applyProtection="1">
      <alignment horizontal="right" vertical="center"/>
    </xf>
    <xf numFmtId="165" fontId="1" fillId="0" borderId="36" xfId="1" applyFont="1" applyFill="1" applyBorder="1" applyAlignment="1" applyProtection="1">
      <alignment vertical="center"/>
    </xf>
    <xf numFmtId="4" fontId="1" fillId="0" borderId="12" xfId="1" applyNumberFormat="1" applyFont="1" applyFill="1" applyBorder="1" applyAlignment="1" applyProtection="1">
      <alignment horizontal="right" vertical="center"/>
    </xf>
    <xf numFmtId="165" fontId="8" fillId="0" borderId="30" xfId="1" applyFont="1" applyFill="1" applyBorder="1" applyAlignment="1" applyProtection="1">
      <alignment vertical="center"/>
    </xf>
    <xf numFmtId="165" fontId="8" fillId="0" borderId="31" xfId="1" applyFont="1" applyFill="1" applyBorder="1" applyAlignment="1" applyProtection="1">
      <alignment vertical="center"/>
    </xf>
    <xf numFmtId="165" fontId="8" fillId="0" borderId="26" xfId="1" applyFont="1" applyFill="1" applyBorder="1" applyAlignment="1" applyProtection="1">
      <alignment vertical="center"/>
    </xf>
    <xf numFmtId="165" fontId="8" fillId="0" borderId="14" xfId="1" applyFont="1" applyFill="1" applyBorder="1" applyAlignment="1" applyProtection="1">
      <alignment vertical="center"/>
    </xf>
    <xf numFmtId="165" fontId="8" fillId="0" borderId="32" xfId="1" applyFont="1" applyFill="1" applyBorder="1" applyAlignment="1" applyProtection="1">
      <alignment vertical="center"/>
    </xf>
    <xf numFmtId="165" fontId="1" fillId="0" borderId="30" xfId="1" applyFont="1" applyFill="1" applyBorder="1" applyAlignment="1" applyProtection="1">
      <alignment vertical="center"/>
    </xf>
    <xf numFmtId="164" fontId="11" fillId="0" borderId="0" xfId="1" applyNumberFormat="1" applyFont="1" applyFill="1" applyAlignment="1">
      <alignment horizontal="right"/>
    </xf>
    <xf numFmtId="165" fontId="3" fillId="0" borderId="0" xfId="1" applyFont="1" applyFill="1" applyAlignment="1">
      <alignment horizontal="right"/>
    </xf>
    <xf numFmtId="165" fontId="3" fillId="6" borderId="0" xfId="1" applyFont="1" applyFill="1"/>
    <xf numFmtId="164" fontId="14" fillId="0" borderId="0" xfId="1" applyNumberFormat="1" applyFont="1" applyAlignment="1"/>
    <xf numFmtId="165" fontId="1" fillId="0" borderId="18" xfId="1" applyFont="1" applyFill="1" applyBorder="1" applyAlignment="1" applyProtection="1">
      <alignment horizontal="right"/>
    </xf>
    <xf numFmtId="165" fontId="1" fillId="0" borderId="23" xfId="4" applyNumberFormat="1" applyFont="1" applyFill="1" applyBorder="1" applyAlignment="1" applyProtection="1">
      <alignment horizontal="right" vertical="center"/>
    </xf>
    <xf numFmtId="0" fontId="8" fillId="8" borderId="7" xfId="0" applyFont="1" applyFill="1" applyBorder="1" applyAlignment="1">
      <alignment vertical="center"/>
    </xf>
    <xf numFmtId="0" fontId="8" fillId="8" borderId="23" xfId="0" applyFont="1" applyFill="1" applyBorder="1" applyAlignment="1">
      <alignment horizontal="center" vertical="center"/>
    </xf>
    <xf numFmtId="165" fontId="8" fillId="8" borderId="14" xfId="1" applyFont="1" applyFill="1" applyBorder="1" applyAlignment="1" applyProtection="1"/>
    <xf numFmtId="0" fontId="8" fillId="8" borderId="0" xfId="0" applyFont="1" applyFill="1" applyAlignment="1">
      <alignment horizontal="center" vertical="center"/>
    </xf>
    <xf numFmtId="165" fontId="8" fillId="8" borderId="36" xfId="1" applyFont="1" applyFill="1" applyBorder="1" applyAlignment="1" applyProtection="1">
      <alignment vertical="center"/>
    </xf>
    <xf numFmtId="0" fontId="8" fillId="10" borderId="29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vertical="center"/>
    </xf>
    <xf numFmtId="165" fontId="8" fillId="10" borderId="32" xfId="1" applyFont="1" applyFill="1" applyBorder="1" applyAlignment="1" applyProtection="1">
      <alignment vertical="center"/>
    </xf>
    <xf numFmtId="0" fontId="8" fillId="10" borderId="34" xfId="0" applyFont="1" applyFill="1" applyBorder="1" applyAlignment="1">
      <alignment horizontal="center" vertical="center"/>
    </xf>
    <xf numFmtId="165" fontId="8" fillId="10" borderId="7" xfId="1" applyFont="1" applyFill="1" applyBorder="1" applyAlignment="1" applyProtection="1">
      <alignment horizontal="right" vertical="center"/>
    </xf>
    <xf numFmtId="0" fontId="8" fillId="10" borderId="7" xfId="0" applyFont="1" applyFill="1" applyBorder="1" applyAlignment="1">
      <alignment vertical="center"/>
    </xf>
    <xf numFmtId="0" fontId="8" fillId="10" borderId="23" xfId="0" applyFont="1" applyFill="1" applyBorder="1" applyAlignment="1">
      <alignment horizontal="center" vertical="center"/>
    </xf>
    <xf numFmtId="165" fontId="8" fillId="10" borderId="14" xfId="1" applyFont="1" applyFill="1" applyBorder="1" applyAlignment="1" applyProtection="1">
      <alignment vertical="center"/>
    </xf>
    <xf numFmtId="165" fontId="8" fillId="10" borderId="23" xfId="1" applyFont="1" applyFill="1" applyBorder="1" applyAlignment="1" applyProtection="1">
      <alignment horizontal="center" vertical="center"/>
    </xf>
    <xf numFmtId="166" fontId="1" fillId="0" borderId="18" xfId="1" applyNumberFormat="1" applyFont="1" applyFill="1" applyBorder="1" applyAlignment="1" applyProtection="1">
      <alignment horizontal="right"/>
    </xf>
    <xf numFmtId="165" fontId="8" fillId="0" borderId="14" xfId="1" applyFont="1" applyFill="1" applyBorder="1" applyAlignment="1" applyProtection="1"/>
    <xf numFmtId="165" fontId="8" fillId="10" borderId="30" xfId="1" applyFont="1" applyFill="1" applyBorder="1" applyAlignment="1" applyProtection="1">
      <alignment horizontal="right" vertical="center"/>
    </xf>
    <xf numFmtId="0" fontId="8" fillId="10" borderId="40" xfId="0" applyFont="1" applyFill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165" fontId="8" fillId="0" borderId="38" xfId="1" applyFont="1" applyFill="1" applyBorder="1" applyAlignment="1" applyProtection="1">
      <alignment vertical="center"/>
    </xf>
    <xf numFmtId="165" fontId="8" fillId="0" borderId="38" xfId="1" applyFont="1" applyFill="1" applyBorder="1" applyAlignment="1" applyProtection="1">
      <alignment vertical="top"/>
    </xf>
    <xf numFmtId="166" fontId="1" fillId="0" borderId="41" xfId="1" applyNumberFormat="1" applyFont="1" applyFill="1" applyBorder="1" applyAlignment="1" applyProtection="1">
      <alignment horizontal="right"/>
    </xf>
    <xf numFmtId="0" fontId="2" fillId="0" borderId="0" xfId="0" applyFont="1" applyAlignment="1">
      <alignment horizontal="right"/>
    </xf>
    <xf numFmtId="165" fontId="1" fillId="0" borderId="8" xfId="1" applyFont="1" applyBorder="1"/>
    <xf numFmtId="165" fontId="1" fillId="0" borderId="14" xfId="1" applyFont="1" applyBorder="1"/>
    <xf numFmtId="165" fontId="1" fillId="0" borderId="7" xfId="1" applyFont="1" applyBorder="1"/>
    <xf numFmtId="165" fontId="1" fillId="0" borderId="21" xfId="1" applyFont="1" applyFill="1" applyBorder="1" applyAlignment="1" applyProtection="1">
      <alignment vertical="center"/>
    </xf>
    <xf numFmtId="165" fontId="1" fillId="0" borderId="22" xfId="1" applyFont="1" applyBorder="1"/>
    <xf numFmtId="165" fontId="1" fillId="0" borderId="7" xfId="1" applyFont="1" applyFill="1" applyBorder="1"/>
    <xf numFmtId="165" fontId="1" fillId="0" borderId="35" xfId="1" applyFont="1" applyBorder="1"/>
    <xf numFmtId="165" fontId="1" fillId="0" borderId="36" xfId="1" applyFont="1" applyBorder="1"/>
    <xf numFmtId="165" fontId="1" fillId="0" borderId="43" xfId="1" applyFont="1" applyFill="1" applyBorder="1" applyAlignment="1" applyProtection="1">
      <alignment vertical="center"/>
    </xf>
    <xf numFmtId="165" fontId="1" fillId="0" borderId="42" xfId="1" applyFont="1" applyFill="1" applyBorder="1" applyAlignment="1" applyProtection="1">
      <alignment vertical="center"/>
    </xf>
    <xf numFmtId="165" fontId="1" fillId="0" borderId="22" xfId="1" applyFont="1" applyFill="1" applyBorder="1" applyAlignment="1" applyProtection="1">
      <alignment vertical="center"/>
    </xf>
    <xf numFmtId="165" fontId="8" fillId="0" borderId="44" xfId="1" applyFont="1" applyFill="1" applyBorder="1" applyAlignment="1" applyProtection="1">
      <alignment horizontal="right" vertical="top"/>
    </xf>
    <xf numFmtId="165" fontId="1" fillId="0" borderId="44" xfId="1" applyFont="1" applyBorder="1"/>
    <xf numFmtId="9" fontId="1" fillId="0" borderId="36" xfId="2" applyFont="1" applyFill="1" applyBorder="1" applyAlignment="1" applyProtection="1">
      <alignment horizontal="right" vertical="center"/>
    </xf>
    <xf numFmtId="2" fontId="1" fillId="0" borderId="45" xfId="1" applyNumberFormat="1" applyFont="1" applyFill="1" applyBorder="1" applyAlignment="1" applyProtection="1">
      <alignment horizontal="right" vertical="center" indent="2"/>
    </xf>
    <xf numFmtId="2" fontId="8" fillId="0" borderId="45" xfId="1" applyNumberFormat="1" applyFont="1" applyFill="1" applyBorder="1" applyAlignment="1" applyProtection="1">
      <alignment horizontal="right" vertical="top" indent="2"/>
    </xf>
    <xf numFmtId="165" fontId="8" fillId="0" borderId="46" xfId="1" applyFont="1" applyFill="1" applyBorder="1" applyAlignment="1" applyProtection="1">
      <alignment horizontal="right" vertical="center"/>
    </xf>
    <xf numFmtId="165" fontId="21" fillId="0" borderId="22" xfId="1" applyFont="1" applyBorder="1"/>
    <xf numFmtId="165" fontId="21" fillId="0" borderId="7" xfId="1" applyFont="1" applyBorder="1"/>
    <xf numFmtId="165" fontId="21" fillId="0" borderId="22" xfId="4" applyNumberFormat="1" applyFont="1" applyFill="1" applyBorder="1" applyAlignment="1" applyProtection="1">
      <alignment horizontal="right" vertical="center"/>
    </xf>
    <xf numFmtId="165" fontId="22" fillId="8" borderId="7" xfId="1" applyFont="1" applyFill="1" applyBorder="1" applyAlignment="1" applyProtection="1">
      <alignment vertical="center"/>
    </xf>
    <xf numFmtId="165" fontId="21" fillId="0" borderId="21" xfId="4" applyNumberFormat="1" applyFont="1" applyFill="1" applyBorder="1" applyAlignment="1" applyProtection="1">
      <alignment horizontal="right" vertical="center"/>
    </xf>
    <xf numFmtId="165" fontId="21" fillId="0" borderId="21" xfId="4" applyNumberFormat="1" applyFont="1" applyFill="1" applyBorder="1" applyAlignment="1" applyProtection="1">
      <alignment horizontal="right"/>
    </xf>
    <xf numFmtId="165" fontId="21" fillId="0" borderId="14" xfId="1" applyFont="1" applyFill="1" applyBorder="1" applyAlignment="1" applyProtection="1">
      <alignment horizontal="right" vertical="center"/>
    </xf>
    <xf numFmtId="165" fontId="21" fillId="0" borderId="14" xfId="1" applyFont="1" applyFill="1" applyBorder="1" applyAlignment="1" applyProtection="1">
      <alignment vertical="center"/>
    </xf>
    <xf numFmtId="165" fontId="21" fillId="0" borderId="35" xfId="1" applyFont="1" applyFill="1" applyBorder="1" applyAlignment="1" applyProtection="1">
      <alignment vertical="center"/>
    </xf>
    <xf numFmtId="165" fontId="22" fillId="8" borderId="36" xfId="1" applyFont="1" applyFill="1" applyBorder="1" applyAlignment="1" applyProtection="1">
      <alignment vertical="center"/>
    </xf>
    <xf numFmtId="165" fontId="8" fillId="0" borderId="47" xfId="1" applyFont="1" applyFill="1" applyBorder="1" applyAlignment="1" applyProtection="1">
      <alignment vertical="center"/>
    </xf>
    <xf numFmtId="165" fontId="21" fillId="0" borderId="35" xfId="1" applyFont="1" applyBorder="1"/>
    <xf numFmtId="165" fontId="4" fillId="0" borderId="0" xfId="1" applyFont="1"/>
    <xf numFmtId="2" fontId="1" fillId="0" borderId="48" xfId="1" applyNumberFormat="1" applyFont="1" applyFill="1" applyBorder="1" applyAlignment="1" applyProtection="1">
      <alignment horizontal="right" vertical="center" indent="2"/>
    </xf>
    <xf numFmtId="2" fontId="1" fillId="0" borderId="0" xfId="0" applyNumberFormat="1" applyFont="1"/>
    <xf numFmtId="10" fontId="2" fillId="0" borderId="0" xfId="2" applyNumberFormat="1" applyFont="1"/>
    <xf numFmtId="167" fontId="1" fillId="0" borderId="7" xfId="1" applyNumberFormat="1" applyFont="1" applyFill="1" applyBorder="1" applyAlignment="1" applyProtection="1">
      <alignment horizontal="center" vertical="center"/>
    </xf>
    <xf numFmtId="2" fontId="1" fillId="0" borderId="49" xfId="1" applyNumberFormat="1" applyFont="1" applyFill="1" applyBorder="1" applyAlignment="1" applyProtection="1">
      <alignment horizontal="right" vertical="center" indent="2"/>
    </xf>
    <xf numFmtId="2" fontId="1" fillId="0" borderId="50" xfId="1" applyNumberFormat="1" applyFont="1" applyFill="1" applyBorder="1" applyAlignment="1" applyProtection="1">
      <alignment horizontal="right" vertical="center" indent="2"/>
    </xf>
    <xf numFmtId="167" fontId="1" fillId="0" borderId="51" xfId="1" applyNumberFormat="1" applyFont="1" applyFill="1" applyBorder="1" applyAlignment="1" applyProtection="1">
      <alignment horizontal="center" vertical="center"/>
    </xf>
    <xf numFmtId="2" fontId="8" fillId="10" borderId="48" xfId="1" applyNumberFormat="1" applyFont="1" applyFill="1" applyBorder="1" applyAlignment="1" applyProtection="1">
      <alignment horizontal="right" vertical="center" indent="2"/>
    </xf>
    <xf numFmtId="2" fontId="8" fillId="8" borderId="48" xfId="1" applyNumberFormat="1" applyFont="1" applyFill="1" applyBorder="1" applyAlignment="1" applyProtection="1">
      <alignment horizontal="right" vertical="center" indent="2"/>
    </xf>
    <xf numFmtId="167" fontId="8" fillId="8" borderId="7" xfId="1" applyNumberFormat="1" applyFont="1" applyFill="1" applyBorder="1" applyAlignment="1" applyProtection="1">
      <alignment horizontal="center" vertical="center"/>
    </xf>
    <xf numFmtId="10" fontId="1" fillId="0" borderId="0" xfId="2" applyNumberFormat="1" applyFont="1"/>
    <xf numFmtId="167" fontId="1" fillId="0" borderId="35" xfId="1" applyNumberFormat="1" applyFont="1" applyFill="1" applyBorder="1" applyAlignment="1" applyProtection="1">
      <alignment horizontal="center" vertical="center"/>
    </xf>
    <xf numFmtId="165" fontId="21" fillId="0" borderId="14" xfId="1" applyFont="1" applyFill="1" applyBorder="1"/>
    <xf numFmtId="0" fontId="1" fillId="0" borderId="35" xfId="0" applyFont="1" applyBorder="1" applyAlignment="1">
      <alignment vertical="center"/>
    </xf>
    <xf numFmtId="165" fontId="1" fillId="0" borderId="52" xfId="1" applyFont="1" applyBorder="1"/>
    <xf numFmtId="167" fontId="8" fillId="8" borderId="14" xfId="1" applyNumberFormat="1" applyFont="1" applyFill="1" applyBorder="1" applyAlignment="1" applyProtection="1"/>
    <xf numFmtId="165" fontId="1" fillId="0" borderId="53" xfId="1" applyFont="1" applyFill="1" applyBorder="1" applyAlignment="1" applyProtection="1">
      <alignment vertical="center"/>
    </xf>
    <xf numFmtId="4" fontId="1" fillId="0" borderId="48" xfId="1" applyNumberFormat="1" applyFont="1" applyFill="1" applyBorder="1" applyAlignment="1" applyProtection="1">
      <alignment horizontal="right" vertical="center" indent="2"/>
    </xf>
    <xf numFmtId="2" fontId="8" fillId="10" borderId="54" xfId="1" applyNumberFormat="1" applyFont="1" applyFill="1" applyBorder="1" applyAlignment="1" applyProtection="1">
      <alignment horizontal="right" vertical="center" indent="2"/>
    </xf>
    <xf numFmtId="2" fontId="8" fillId="10" borderId="55" xfId="1" applyNumberFormat="1" applyFont="1" applyFill="1" applyBorder="1" applyAlignment="1" applyProtection="1">
      <alignment horizontal="right" vertical="center" indent="2"/>
    </xf>
    <xf numFmtId="2" fontId="8" fillId="10" borderId="56" xfId="1" applyNumberFormat="1" applyFont="1" applyFill="1" applyBorder="1" applyAlignment="1" applyProtection="1">
      <alignment horizontal="right" vertical="center" indent="2"/>
    </xf>
    <xf numFmtId="2" fontId="8" fillId="10" borderId="57" xfId="1" applyNumberFormat="1" applyFont="1" applyFill="1" applyBorder="1" applyAlignment="1" applyProtection="1">
      <alignment horizontal="right" vertical="center" indent="2"/>
    </xf>
    <xf numFmtId="2" fontId="8" fillId="10" borderId="53" xfId="1" applyNumberFormat="1" applyFont="1" applyFill="1" applyBorder="1" applyAlignment="1" applyProtection="1">
      <alignment horizontal="right" vertical="center" indent="2"/>
    </xf>
    <xf numFmtId="167" fontId="8" fillId="10" borderId="58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7" fillId="7" borderId="1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2" fontId="7" fillId="7" borderId="13" xfId="0" applyNumberFormat="1" applyFont="1" applyFill="1" applyBorder="1" applyAlignment="1">
      <alignment horizontal="center" vertical="center"/>
    </xf>
    <xf numFmtId="2" fontId="7" fillId="7" borderId="14" xfId="0" applyNumberFormat="1" applyFont="1" applyFill="1" applyBorder="1" applyAlignment="1">
      <alignment horizontal="center" vertical="center"/>
    </xf>
    <xf numFmtId="2" fontId="7" fillId="7" borderId="18" xfId="0" applyNumberFormat="1" applyFont="1" applyFill="1" applyBorder="1" applyAlignment="1">
      <alignment horizontal="center" vertical="center"/>
    </xf>
    <xf numFmtId="2" fontId="7" fillId="7" borderId="15" xfId="0" applyNumberFormat="1" applyFont="1" applyFill="1" applyBorder="1" applyAlignment="1">
      <alignment horizontal="center" vertical="center"/>
    </xf>
    <xf numFmtId="2" fontId="7" fillId="7" borderId="19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9" borderId="24" xfId="0" applyFont="1" applyFill="1" applyBorder="1" applyAlignment="1">
      <alignment horizontal="center" vertical="center" wrapText="1"/>
    </xf>
    <xf numFmtId="17" fontId="7" fillId="7" borderId="3" xfId="0" quotePrefix="1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2" fontId="7" fillId="7" borderId="5" xfId="0" applyNumberFormat="1" applyFont="1" applyFill="1" applyBorder="1" applyAlignment="1">
      <alignment horizontal="center" vertical="center"/>
    </xf>
    <xf numFmtId="2" fontId="7" fillId="7" borderId="6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2" fontId="7" fillId="7" borderId="12" xfId="0" applyNumberFormat="1" applyFont="1" applyFill="1" applyBorder="1" applyAlignment="1">
      <alignment horizontal="center" vertical="center"/>
    </xf>
  </cellXfs>
  <cellStyles count="8">
    <cellStyle name="Comma" xfId="1" builtinId="3"/>
    <cellStyle name="Comma 2" xfId="4"/>
    <cellStyle name="Comma 3" xfId="5"/>
    <cellStyle name="Comma 5" xfId="6"/>
    <cellStyle name="Normal" xfId="0" builtinId="0"/>
    <cellStyle name="Normal 2" xfId="3"/>
    <cellStyle name="Normal_EXP 2009 (VAL &amp; QTY)" xfId="7"/>
    <cellStyle name="Percent" xfId="2" builtinId="5"/>
  </cellStyles>
  <dxfs count="0"/>
  <tableStyles count="0" defaultTableStyle="TableStyleMedium2" defaultPivotStyle="PivotStyleLight16"/>
  <colors>
    <mruColors>
      <color rgb="FF81E3E1"/>
      <color rgb="FF40D4D0"/>
      <color rgb="FF0000CC"/>
      <color rgb="FF76E0DD"/>
      <color rgb="FFC6F2F1"/>
      <color rgb="FFA7EB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1"/>
  <sheetViews>
    <sheetView tabSelected="1" view="pageBreakPreview" zoomScale="75" zoomScaleNormal="75" zoomScaleSheetLayoutView="7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F35" sqref="F35"/>
    </sheetView>
  </sheetViews>
  <sheetFormatPr defaultColWidth="9.28515625" defaultRowHeight="20.25"/>
  <cols>
    <col min="1" max="1" width="66.85546875" style="9" customWidth="1"/>
    <col min="2" max="2" width="23.28515625" style="10" customWidth="1"/>
    <col min="3" max="6" width="31.28515625" style="9" customWidth="1"/>
    <col min="7" max="8" width="31.28515625" style="67" customWidth="1"/>
    <col min="9" max="9" width="40.28515625" style="77" customWidth="1"/>
    <col min="10" max="11" width="21" style="9" bestFit="1" customWidth="1"/>
    <col min="12" max="12" width="18.28515625" style="9" bestFit="1" customWidth="1"/>
    <col min="13" max="16384" width="9.28515625" style="9"/>
  </cols>
  <sheetData>
    <row r="2" spans="1:12" s="1" customFormat="1" ht="27.75">
      <c r="A2" s="189" t="s">
        <v>0</v>
      </c>
      <c r="B2" s="189"/>
      <c r="C2" s="189"/>
      <c r="D2" s="189"/>
      <c r="E2" s="189"/>
      <c r="F2" s="189"/>
      <c r="G2" s="189"/>
      <c r="H2" s="189"/>
      <c r="I2" s="189"/>
    </row>
    <row r="3" spans="1:12" s="1" customFormat="1" ht="27.75">
      <c r="A3" s="190" t="s">
        <v>70</v>
      </c>
      <c r="B3" s="190"/>
      <c r="C3" s="190"/>
      <c r="D3" s="190"/>
      <c r="E3" s="190"/>
      <c r="F3" s="190"/>
      <c r="G3" s="190"/>
      <c r="H3" s="190"/>
      <c r="I3" s="190"/>
    </row>
    <row r="4" spans="1:12" s="1" customFormat="1" ht="23.25">
      <c r="A4" s="11"/>
      <c r="B4" s="12"/>
      <c r="C4" s="164"/>
      <c r="D4" s="164"/>
      <c r="E4" s="79"/>
      <c r="F4" s="79"/>
      <c r="G4" s="56"/>
      <c r="H4" s="56"/>
      <c r="I4" s="68"/>
    </row>
    <row r="5" spans="1:12" s="2" customFormat="1" ht="24" customHeight="1">
      <c r="A5" s="192" t="s">
        <v>1</v>
      </c>
      <c r="B5" s="195" t="s">
        <v>2</v>
      </c>
      <c r="C5" s="211" t="s">
        <v>71</v>
      </c>
      <c r="D5" s="212"/>
      <c r="E5" s="211" t="s">
        <v>72</v>
      </c>
      <c r="F5" s="212"/>
      <c r="G5" s="215" t="s">
        <v>3</v>
      </c>
      <c r="H5" s="216"/>
      <c r="I5" s="208" t="s">
        <v>4</v>
      </c>
    </row>
    <row r="6" spans="1:12" s="2" customFormat="1" ht="23.25">
      <c r="A6" s="193"/>
      <c r="B6" s="196"/>
      <c r="C6" s="213"/>
      <c r="D6" s="214"/>
      <c r="E6" s="213"/>
      <c r="F6" s="214"/>
      <c r="G6" s="217"/>
      <c r="H6" s="218"/>
      <c r="I6" s="209"/>
    </row>
    <row r="7" spans="1:12" s="2" customFormat="1" ht="23.25">
      <c r="A7" s="193"/>
      <c r="B7" s="196"/>
      <c r="C7" s="198" t="s">
        <v>57</v>
      </c>
      <c r="D7" s="198" t="s">
        <v>5</v>
      </c>
      <c r="E7" s="198" t="s">
        <v>57</v>
      </c>
      <c r="F7" s="201" t="s">
        <v>5</v>
      </c>
      <c r="G7" s="203" t="s">
        <v>57</v>
      </c>
      <c r="H7" s="206" t="s">
        <v>6</v>
      </c>
      <c r="I7" s="209"/>
    </row>
    <row r="8" spans="1:12" s="2" customFormat="1" ht="23.25">
      <c r="A8" s="193"/>
      <c r="B8" s="196"/>
      <c r="C8" s="199"/>
      <c r="D8" s="199"/>
      <c r="E8" s="199"/>
      <c r="F8" s="201"/>
      <c r="G8" s="204"/>
      <c r="H8" s="206"/>
      <c r="I8" s="209"/>
    </row>
    <row r="9" spans="1:12" s="2" customFormat="1" ht="21.6" customHeight="1">
      <c r="A9" s="194"/>
      <c r="B9" s="197"/>
      <c r="C9" s="200"/>
      <c r="D9" s="200"/>
      <c r="E9" s="200"/>
      <c r="F9" s="202"/>
      <c r="G9" s="205"/>
      <c r="H9" s="207"/>
      <c r="I9" s="210"/>
    </row>
    <row r="10" spans="1:12" s="1" customFormat="1" ht="23.25">
      <c r="A10" s="13"/>
      <c r="B10" s="14"/>
      <c r="C10" s="80"/>
      <c r="D10" s="80"/>
      <c r="E10" s="127"/>
      <c r="F10" s="80"/>
      <c r="G10" s="57"/>
      <c r="H10" s="58"/>
      <c r="I10" s="69"/>
    </row>
    <row r="11" spans="1:12" s="3" customFormat="1" ht="24" customHeight="1">
      <c r="A11" s="15" t="s">
        <v>60</v>
      </c>
      <c r="B11" s="16" t="s">
        <v>7</v>
      </c>
      <c r="C11" s="135">
        <v>4584.5885777700014</v>
      </c>
      <c r="D11" s="135">
        <v>19721.400431999999</v>
      </c>
      <c r="E11" s="136">
        <v>4652.7587330500019</v>
      </c>
      <c r="F11" s="136">
        <v>19224.585759000001</v>
      </c>
      <c r="G11" s="165">
        <f>(E11-C11)/C11*100</f>
        <v>1.4869416115231708</v>
      </c>
      <c r="H11" s="165">
        <f>(F11-D11)/D11*100</f>
        <v>-2.5191652829778977</v>
      </c>
      <c r="I11" s="168">
        <f>F11/$F$78*100</f>
        <v>34.628838003279796</v>
      </c>
      <c r="J11" s="175"/>
      <c r="K11" s="175"/>
      <c r="L11" s="175"/>
    </row>
    <row r="12" spans="1:12" s="3" customFormat="1" ht="24" customHeight="1">
      <c r="A12" s="17" t="s">
        <v>8</v>
      </c>
      <c r="B12" s="18" t="s">
        <v>7</v>
      </c>
      <c r="C12" s="135">
        <v>1060.3798038</v>
      </c>
      <c r="D12" s="135">
        <v>4258.8435529999997</v>
      </c>
      <c r="E12" s="136">
        <v>1140.7715520000002</v>
      </c>
      <c r="F12" s="136">
        <v>4521.6550989999996</v>
      </c>
      <c r="G12" s="165">
        <f t="shared" ref="G12:H19" si="0">(E12-C12)/C12*100</f>
        <v>7.5814107277323242</v>
      </c>
      <c r="H12" s="165">
        <f t="shared" si="0"/>
        <v>6.1709603259521266</v>
      </c>
      <c r="I12" s="168">
        <f t="shared" ref="I12:I19" si="1">F12/$F$78*100</f>
        <v>8.1447612912373017</v>
      </c>
      <c r="J12" s="175"/>
      <c r="K12" s="175"/>
      <c r="L12" s="175"/>
    </row>
    <row r="13" spans="1:12" s="3" customFormat="1" ht="24" customHeight="1">
      <c r="A13" s="17" t="s">
        <v>9</v>
      </c>
      <c r="B13" s="18" t="s">
        <v>7</v>
      </c>
      <c r="C13" s="135">
        <v>3524.2087739700014</v>
      </c>
      <c r="D13" s="135">
        <v>15462.556879</v>
      </c>
      <c r="E13" s="136">
        <f>E11-E12</f>
        <v>3511.9871810500017</v>
      </c>
      <c r="F13" s="136">
        <f>F11-F12</f>
        <v>14702.930660000002</v>
      </c>
      <c r="G13" s="165">
        <f t="shared" si="0"/>
        <v>-0.34678969674750959</v>
      </c>
      <c r="H13" s="165">
        <f t="shared" si="0"/>
        <v>-4.912681808994094</v>
      </c>
      <c r="I13" s="168">
        <f t="shared" si="1"/>
        <v>26.484076712042498</v>
      </c>
      <c r="J13" s="175"/>
      <c r="K13" s="175"/>
      <c r="L13" s="175"/>
    </row>
    <row r="14" spans="1:12" s="3" customFormat="1" ht="24" customHeight="1">
      <c r="A14" s="15" t="s">
        <v>10</v>
      </c>
      <c r="B14" s="18" t="s">
        <v>7</v>
      </c>
      <c r="C14" s="135">
        <v>272.47667999999993</v>
      </c>
      <c r="D14" s="135">
        <v>1523.3267820000001</v>
      </c>
      <c r="E14" s="136">
        <v>287.0818738000001</v>
      </c>
      <c r="F14" s="136">
        <v>1483.763232</v>
      </c>
      <c r="G14" s="165">
        <f t="shared" si="0"/>
        <v>5.3601628587078238</v>
      </c>
      <c r="H14" s="165">
        <f t="shared" si="0"/>
        <v>-2.597180753827256</v>
      </c>
      <c r="I14" s="168">
        <f t="shared" si="1"/>
        <v>2.6726711951177839</v>
      </c>
      <c r="J14" s="175"/>
      <c r="K14" s="175"/>
      <c r="L14" s="175"/>
    </row>
    <row r="15" spans="1:12" s="3" customFormat="1" ht="24" customHeight="1">
      <c r="A15" s="17" t="s">
        <v>11</v>
      </c>
      <c r="B15" s="16" t="s">
        <v>7</v>
      </c>
      <c r="C15" s="135">
        <v>63.868969999999997</v>
      </c>
      <c r="D15" s="135">
        <v>271.78944899999999</v>
      </c>
      <c r="E15" s="136">
        <v>82.819980000000001</v>
      </c>
      <c r="F15" s="136">
        <v>383.75646599999999</v>
      </c>
      <c r="G15" s="165">
        <f t="shared" si="0"/>
        <v>29.671701297202702</v>
      </c>
      <c r="H15" s="165">
        <f t="shared" si="0"/>
        <v>41.196233853802028</v>
      </c>
      <c r="I15" s="168">
        <f t="shared" si="1"/>
        <v>0.69125237133413286</v>
      </c>
      <c r="J15" s="175"/>
      <c r="K15" s="175"/>
      <c r="L15" s="175"/>
    </row>
    <row r="16" spans="1:12" s="3" customFormat="1" ht="24" customHeight="1">
      <c r="A16" s="17" t="s">
        <v>12</v>
      </c>
      <c r="B16" s="16" t="s">
        <v>7</v>
      </c>
      <c r="C16" s="135">
        <v>208.60770999999994</v>
      </c>
      <c r="D16" s="135">
        <v>1251.537333</v>
      </c>
      <c r="E16" s="136">
        <f>E14-E15</f>
        <v>204.26189380000011</v>
      </c>
      <c r="F16" s="136">
        <f>F14-F15</f>
        <v>1100.006766</v>
      </c>
      <c r="G16" s="165">
        <f t="shared" si="0"/>
        <v>-2.0832481215578431</v>
      </c>
      <c r="H16" s="165">
        <f t="shared" si="0"/>
        <v>-12.107554685306381</v>
      </c>
      <c r="I16" s="168">
        <f t="shared" si="1"/>
        <v>1.9814188237836512</v>
      </c>
      <c r="J16" s="175"/>
      <c r="K16" s="175"/>
      <c r="L16" s="175"/>
    </row>
    <row r="17" spans="1:12" s="3" customFormat="1" ht="24" customHeight="1">
      <c r="A17" s="15" t="s">
        <v>13</v>
      </c>
      <c r="B17" s="16" t="s">
        <v>7</v>
      </c>
      <c r="C17" s="135">
        <v>1620.4992280817521</v>
      </c>
      <c r="D17" s="135">
        <v>8505.5020860000004</v>
      </c>
      <c r="E17" s="136">
        <v>3345.937194294218</v>
      </c>
      <c r="F17" s="136">
        <v>8705.6442330000009</v>
      </c>
      <c r="G17" s="165">
        <f t="shared" si="0"/>
        <v>106.47570429607262</v>
      </c>
      <c r="H17" s="165">
        <f t="shared" si="0"/>
        <v>2.3530903287818026</v>
      </c>
      <c r="I17" s="168">
        <f t="shared" si="1"/>
        <v>15.681292051643423</v>
      </c>
      <c r="J17" s="175"/>
      <c r="K17" s="175"/>
      <c r="L17" s="175"/>
    </row>
    <row r="18" spans="1:12" s="3" customFormat="1" ht="24" customHeight="1">
      <c r="A18" s="15" t="s">
        <v>14</v>
      </c>
      <c r="B18" s="16" t="s">
        <v>7</v>
      </c>
      <c r="C18" s="135">
        <v>1147.9791649566002</v>
      </c>
      <c r="D18" s="135">
        <v>3910.6699370000001</v>
      </c>
      <c r="E18" s="177">
        <v>2932.0902875883003</v>
      </c>
      <c r="F18" s="177">
        <v>3988.068456</v>
      </c>
      <c r="G18" s="165">
        <f t="shared" si="0"/>
        <v>155.41319712881278</v>
      </c>
      <c r="H18" s="165">
        <f t="shared" si="0"/>
        <v>1.9791626561911979</v>
      </c>
      <c r="I18" s="168">
        <f t="shared" si="1"/>
        <v>7.1836230044208662</v>
      </c>
      <c r="J18" s="175"/>
      <c r="K18" s="175"/>
      <c r="L18" s="175"/>
    </row>
    <row r="19" spans="1:12" s="3" customFormat="1" ht="24" customHeight="1">
      <c r="A19" s="15" t="s">
        <v>15</v>
      </c>
      <c r="B19" s="16" t="s">
        <v>7</v>
      </c>
      <c r="C19" s="135">
        <v>675.99795519999998</v>
      </c>
      <c r="D19" s="135">
        <v>483.88665700000001</v>
      </c>
      <c r="E19" s="136">
        <v>737.92733450000003</v>
      </c>
      <c r="F19" s="136">
        <v>526.574884</v>
      </c>
      <c r="G19" s="165">
        <f t="shared" si="0"/>
        <v>9.1611784952334201</v>
      </c>
      <c r="H19" s="165">
        <f t="shared" si="0"/>
        <v>8.8219475330562762</v>
      </c>
      <c r="I19" s="168">
        <f t="shared" si="1"/>
        <v>0.94850815425738255</v>
      </c>
      <c r="J19" s="175"/>
      <c r="K19" s="175"/>
      <c r="L19" s="175"/>
    </row>
    <row r="20" spans="1:12" s="3" customFormat="1" ht="24" customHeight="1">
      <c r="A20" s="178"/>
      <c r="B20" s="16"/>
      <c r="C20" s="179"/>
      <c r="D20" s="179"/>
      <c r="E20" s="136"/>
      <c r="F20" s="136"/>
      <c r="G20" s="165"/>
      <c r="H20" s="165"/>
      <c r="I20" s="176"/>
      <c r="J20" s="175"/>
      <c r="K20" s="175"/>
      <c r="L20" s="175"/>
    </row>
    <row r="21" spans="1:12" s="4" customFormat="1" ht="24" customHeight="1">
      <c r="A21" s="112" t="s">
        <v>16</v>
      </c>
      <c r="B21" s="113" t="s">
        <v>7</v>
      </c>
      <c r="C21" s="114">
        <f>C11+C14+SUM(C17:C19)</f>
        <v>8301.5416060083535</v>
      </c>
      <c r="D21" s="114">
        <f>D11+D14+SUM(D17:D19)</f>
        <v>34144.785894000001</v>
      </c>
      <c r="E21" s="114">
        <f>E11+E14+SUM(E17:E19)</f>
        <v>11955.795423232521</v>
      </c>
      <c r="F21" s="114">
        <f>F11+F14+SUM(F17:F19)</f>
        <v>33928.636564</v>
      </c>
      <c r="G21" s="173">
        <f>(E21-C21)/C21*100</f>
        <v>44.018978530196748</v>
      </c>
      <c r="H21" s="173">
        <f>(F21-D21)/D21*100</f>
        <v>-0.63303759077892607</v>
      </c>
      <c r="I21" s="174">
        <f>F21/$F$78*100</f>
        <v>61.114932408719255</v>
      </c>
      <c r="J21" s="175"/>
      <c r="K21" s="175"/>
      <c r="L21" s="175"/>
    </row>
    <row r="22" spans="1:12" s="3" customFormat="1" ht="24" customHeight="1">
      <c r="A22" s="20"/>
      <c r="B22" s="21"/>
      <c r="C22" s="82"/>
      <c r="D22" s="83"/>
      <c r="E22" s="136"/>
      <c r="F22" s="147"/>
      <c r="G22" s="169"/>
      <c r="H22" s="170"/>
      <c r="I22" s="171"/>
      <c r="K22" s="166"/>
      <c r="L22" s="166"/>
    </row>
    <row r="23" spans="1:12" s="3" customFormat="1" ht="24" customHeight="1">
      <c r="A23" s="15"/>
      <c r="B23" s="16"/>
      <c r="C23" s="144"/>
      <c r="D23" s="143"/>
      <c r="E23" s="84"/>
      <c r="F23" s="85"/>
      <c r="G23" s="165"/>
      <c r="H23" s="165"/>
      <c r="I23" s="168"/>
    </row>
    <row r="24" spans="1:12" s="3" customFormat="1" ht="24" customHeight="1">
      <c r="A24" s="15" t="s">
        <v>17</v>
      </c>
      <c r="B24" s="37" t="s">
        <v>7</v>
      </c>
      <c r="C24" s="152">
        <v>301.25090988549999</v>
      </c>
      <c r="D24" s="153">
        <v>1902.6969939999999</v>
      </c>
      <c r="E24" s="140">
        <v>340.88883292900005</v>
      </c>
      <c r="F24" s="140">
        <v>2377.3032440000002</v>
      </c>
      <c r="G24" s="165">
        <f>(E24-C24)/C24*100</f>
        <v>13.157777036612339</v>
      </c>
      <c r="H24" s="165">
        <f>(F24-D24)/D24*100</f>
        <v>24.943869228607205</v>
      </c>
      <c r="I24" s="168">
        <f t="shared" ref="I24:I33" si="2">F24/$F$78*100</f>
        <v>4.2821858402128576</v>
      </c>
      <c r="J24" s="175"/>
      <c r="K24" s="175"/>
      <c r="L24" s="175"/>
    </row>
    <row r="25" spans="1:12" s="3" customFormat="1" ht="24" customHeight="1">
      <c r="A25" s="15" t="s">
        <v>18</v>
      </c>
      <c r="B25" s="37" t="s">
        <v>7</v>
      </c>
      <c r="C25" s="152">
        <v>74.58967559313659</v>
      </c>
      <c r="D25" s="153">
        <v>411.99079499999999</v>
      </c>
      <c r="E25" s="140">
        <v>102.49479864314</v>
      </c>
      <c r="F25" s="140">
        <v>606.61314100000004</v>
      </c>
      <c r="G25" s="165">
        <f t="shared" ref="G25" si="3">(E25-C25)/C25*100</f>
        <v>37.411508802125852</v>
      </c>
      <c r="H25" s="165">
        <f t="shared" ref="H25:H33" si="4">(F25-D25)/D25*100</f>
        <v>47.239488930814595</v>
      </c>
      <c r="I25" s="168">
        <f t="shared" si="2"/>
        <v>1.0926793666030288</v>
      </c>
      <c r="J25" s="175"/>
      <c r="K25" s="175"/>
      <c r="L25" s="175"/>
    </row>
    <row r="26" spans="1:12" s="3" customFormat="1" ht="24" customHeight="1">
      <c r="A26" s="15" t="s">
        <v>19</v>
      </c>
      <c r="B26" s="16"/>
      <c r="C26" s="154"/>
      <c r="D26" s="153">
        <v>615.78799200000003</v>
      </c>
      <c r="E26" s="111"/>
      <c r="F26" s="140">
        <v>658.19317599999999</v>
      </c>
      <c r="G26" s="165"/>
      <c r="H26" s="165">
        <f t="shared" si="4"/>
        <v>6.8863285011897339</v>
      </c>
      <c r="I26" s="168">
        <f t="shared" si="2"/>
        <v>1.1855893881041324</v>
      </c>
      <c r="J26" s="175"/>
      <c r="K26" s="175"/>
      <c r="L26" s="175"/>
    </row>
    <row r="27" spans="1:12" s="3" customFormat="1" ht="24" customHeight="1">
      <c r="A27" s="15" t="s">
        <v>20</v>
      </c>
      <c r="B27" s="16"/>
      <c r="C27" s="154"/>
      <c r="D27" s="153">
        <v>0.82313499999999995</v>
      </c>
      <c r="E27" s="111"/>
      <c r="F27" s="140">
        <v>1.4939119999999999</v>
      </c>
      <c r="G27" s="165"/>
      <c r="H27" s="165">
        <f t="shared" si="4"/>
        <v>81.490520995948415</v>
      </c>
      <c r="I27" s="168">
        <f t="shared" si="2"/>
        <v>2.6909519553594105E-3</v>
      </c>
      <c r="J27" s="175"/>
      <c r="K27" s="175"/>
      <c r="L27" s="175"/>
    </row>
    <row r="28" spans="1:12" s="3" customFormat="1" ht="24" customHeight="1">
      <c r="A28" s="15" t="s">
        <v>21</v>
      </c>
      <c r="B28" s="16"/>
      <c r="C28" s="154"/>
      <c r="D28" s="153">
        <v>4480.5273129999996</v>
      </c>
      <c r="E28" s="111"/>
      <c r="F28" s="140">
        <v>4974.2751150000004</v>
      </c>
      <c r="G28" s="165"/>
      <c r="H28" s="165">
        <f t="shared" si="4"/>
        <v>11.019859215396794</v>
      </c>
      <c r="I28" s="168">
        <f t="shared" si="2"/>
        <v>8.9600561125453897</v>
      </c>
      <c r="J28" s="175"/>
      <c r="K28" s="175"/>
      <c r="L28" s="175"/>
    </row>
    <row r="29" spans="1:12" s="3" customFormat="1" ht="24" customHeight="1">
      <c r="A29" s="17" t="s">
        <v>22</v>
      </c>
      <c r="B29" s="16"/>
      <c r="C29" s="154"/>
      <c r="D29" s="153">
        <v>3875.0397149999999</v>
      </c>
      <c r="E29" s="111"/>
      <c r="F29" s="140">
        <v>4350.8794340000004</v>
      </c>
      <c r="G29" s="165"/>
      <c r="H29" s="165">
        <f t="shared" si="4"/>
        <v>12.279608829763969</v>
      </c>
      <c r="I29" s="168">
        <f t="shared" si="2"/>
        <v>7.8371467130964518</v>
      </c>
      <c r="J29" s="175"/>
      <c r="K29" s="175"/>
      <c r="L29" s="175"/>
    </row>
    <row r="30" spans="1:12" s="3" customFormat="1" ht="24" customHeight="1">
      <c r="A30" s="17" t="s">
        <v>23</v>
      </c>
      <c r="B30" s="16"/>
      <c r="C30" s="154"/>
      <c r="D30" s="140">
        <v>605.48759800000005</v>
      </c>
      <c r="E30" s="111"/>
      <c r="F30" s="140">
        <v>623.39568099999997</v>
      </c>
      <c r="G30" s="165"/>
      <c r="H30" s="165">
        <f t="shared" si="4"/>
        <v>2.9576300256442112</v>
      </c>
      <c r="I30" s="168">
        <f t="shared" si="2"/>
        <v>1.1229093994489376</v>
      </c>
      <c r="J30" s="175"/>
      <c r="K30" s="175"/>
      <c r="L30" s="175"/>
    </row>
    <row r="31" spans="1:12" s="3" customFormat="1" ht="24" customHeight="1">
      <c r="A31" s="15" t="s">
        <v>24</v>
      </c>
      <c r="B31" s="16"/>
      <c r="C31" s="154"/>
      <c r="D31" s="153">
        <v>317.87414200000001</v>
      </c>
      <c r="E31" s="111"/>
      <c r="F31" s="140">
        <v>336.95287500000001</v>
      </c>
      <c r="G31" s="165"/>
      <c r="H31" s="165">
        <f t="shared" si="4"/>
        <v>6.0019770340426115</v>
      </c>
      <c r="I31" s="168">
        <f t="shared" si="2"/>
        <v>0.60694605695999837</v>
      </c>
      <c r="J31" s="175"/>
      <c r="K31" s="175"/>
      <c r="L31" s="175"/>
    </row>
    <row r="32" spans="1:12" s="3" customFormat="1" ht="24" customHeight="1">
      <c r="A32" s="15" t="s">
        <v>25</v>
      </c>
      <c r="B32" s="16"/>
      <c r="C32" s="154"/>
      <c r="D32" s="153">
        <v>613.20279600000003</v>
      </c>
      <c r="E32" s="111"/>
      <c r="F32" s="140">
        <v>646.20641899999998</v>
      </c>
      <c r="G32" s="165"/>
      <c r="H32" s="165">
        <f t="shared" si="4"/>
        <v>5.3821709906228064</v>
      </c>
      <c r="I32" s="168">
        <f t="shared" si="2"/>
        <v>1.1639978973151381</v>
      </c>
      <c r="J32" s="175"/>
      <c r="K32" s="175"/>
      <c r="L32" s="175"/>
    </row>
    <row r="33" spans="1:12" s="3" customFormat="1" ht="24" customHeight="1">
      <c r="A33" s="15" t="s">
        <v>26</v>
      </c>
      <c r="B33" s="16"/>
      <c r="C33" s="154"/>
      <c r="D33" s="153">
        <v>502.92790200000002</v>
      </c>
      <c r="E33" s="111"/>
      <c r="F33" s="140">
        <v>529.68172900000002</v>
      </c>
      <c r="G33" s="165"/>
      <c r="H33" s="165">
        <f t="shared" si="4"/>
        <v>5.3196147785015917</v>
      </c>
      <c r="I33" s="168">
        <f t="shared" si="2"/>
        <v>0.95410444816743123</v>
      </c>
      <c r="J33" s="175"/>
      <c r="K33" s="175"/>
      <c r="L33" s="175"/>
    </row>
    <row r="34" spans="1:12" s="3" customFormat="1" ht="24" customHeight="1">
      <c r="A34" s="15"/>
      <c r="B34" s="16"/>
      <c r="C34" s="145"/>
      <c r="D34" s="86"/>
      <c r="E34" s="86"/>
      <c r="F34" s="85"/>
      <c r="G34" s="165"/>
      <c r="H34" s="165"/>
      <c r="I34" s="168"/>
      <c r="J34" s="175"/>
      <c r="K34" s="175"/>
      <c r="L34" s="175"/>
    </row>
    <row r="35" spans="1:12" s="4" customFormat="1" ht="24" customHeight="1">
      <c r="A35" s="112" t="s">
        <v>16</v>
      </c>
      <c r="B35" s="113" t="s">
        <v>7</v>
      </c>
      <c r="C35" s="155">
        <f>SUM(C24:C25)</f>
        <v>375.84058547863657</v>
      </c>
      <c r="D35" s="155">
        <f>SUM(D24:D28)+SUM(D31:D33)</f>
        <v>8845.8310689999998</v>
      </c>
      <c r="E35" s="155">
        <f>SUM(E24:E25)</f>
        <v>443.38363157214008</v>
      </c>
      <c r="F35" s="155">
        <f>SUM(F24:F28)+SUM(F31:F33)</f>
        <v>10130.719611</v>
      </c>
      <c r="G35" s="173">
        <f>(E35-C35)/C35*100</f>
        <v>17.971195422518509</v>
      </c>
      <c r="H35" s="173">
        <f>(F35-D35)/D35*100</f>
        <v>14.525356995600575</v>
      </c>
      <c r="I35" s="174">
        <f>F35/$F$78*100</f>
        <v>18.248250061863335</v>
      </c>
      <c r="J35" s="175"/>
      <c r="K35" s="175"/>
      <c r="L35" s="175"/>
    </row>
    <row r="36" spans="1:12" s="3" customFormat="1" ht="24" customHeight="1">
      <c r="A36" s="15"/>
      <c r="B36" s="19"/>
      <c r="C36" s="87"/>
      <c r="D36" s="85"/>
      <c r="E36" s="87"/>
      <c r="F36" s="126"/>
      <c r="G36" s="169"/>
      <c r="H36" s="170"/>
      <c r="I36" s="171"/>
    </row>
    <row r="37" spans="1:12" s="3" customFormat="1" ht="24" customHeight="1">
      <c r="A37" s="22"/>
      <c r="B37" s="23"/>
      <c r="C37" s="88"/>
      <c r="D37" s="88"/>
      <c r="E37" s="88"/>
      <c r="F37" s="88"/>
      <c r="G37" s="165"/>
      <c r="H37" s="165"/>
      <c r="I37" s="168"/>
    </row>
    <row r="38" spans="1:12" s="3" customFormat="1" ht="24" customHeight="1">
      <c r="A38" s="15" t="s">
        <v>27</v>
      </c>
      <c r="B38" s="16" t="s">
        <v>28</v>
      </c>
      <c r="C38" s="152">
        <v>180.76158049999998</v>
      </c>
      <c r="D38" s="152">
        <v>174.00430499999999</v>
      </c>
      <c r="E38" s="136">
        <v>208.76019036</v>
      </c>
      <c r="F38" s="136">
        <v>170.410573</v>
      </c>
      <c r="G38" s="165">
        <f t="shared" ref="G38:G43" si="5">(E38-C38)/C38*100</f>
        <v>15.48924820338137</v>
      </c>
      <c r="H38" s="165">
        <f t="shared" ref="H38:H50" si="6">(F38-D38)/D38*100</f>
        <v>-2.0653121197202502</v>
      </c>
      <c r="I38" s="168">
        <f t="shared" ref="I38:I50" si="7">F38/$F$78*100</f>
        <v>0.30695694567569415</v>
      </c>
      <c r="J38" s="175"/>
      <c r="K38" s="175"/>
      <c r="L38" s="175"/>
    </row>
    <row r="39" spans="1:12" s="3" customFormat="1" ht="24" customHeight="1">
      <c r="A39" s="15" t="s">
        <v>29</v>
      </c>
      <c r="B39" s="16" t="s">
        <v>28</v>
      </c>
      <c r="C39" s="152">
        <v>313.202894668</v>
      </c>
      <c r="D39" s="152">
        <v>694.02827600000001</v>
      </c>
      <c r="E39" s="136">
        <v>317.50714201</v>
      </c>
      <c r="F39" s="136">
        <v>676.31735800000001</v>
      </c>
      <c r="G39" s="165">
        <f t="shared" si="5"/>
        <v>1.3742680592280498</v>
      </c>
      <c r="H39" s="165">
        <f t="shared" si="6"/>
        <v>-2.5519015020650242</v>
      </c>
      <c r="I39" s="168">
        <f t="shared" si="7"/>
        <v>1.2182360921885698</v>
      </c>
      <c r="J39" s="175"/>
      <c r="K39" s="175"/>
      <c r="L39" s="175"/>
    </row>
    <row r="40" spans="1:12" s="3" customFormat="1" ht="24" customHeight="1">
      <c r="A40" s="15" t="s">
        <v>30</v>
      </c>
      <c r="B40" s="16" t="s">
        <v>28</v>
      </c>
      <c r="C40" s="152">
        <v>150.14823719599997</v>
      </c>
      <c r="D40" s="152">
        <v>263.23898200000002</v>
      </c>
      <c r="E40" s="136">
        <v>139.50909294300001</v>
      </c>
      <c r="F40" s="136">
        <v>264.641119</v>
      </c>
      <c r="G40" s="165">
        <f t="shared" si="5"/>
        <v>-7.0857603470308259</v>
      </c>
      <c r="H40" s="165">
        <f t="shared" si="6"/>
        <v>0.53264793433974833</v>
      </c>
      <c r="I40" s="168">
        <f t="shared" si="7"/>
        <v>0.47669242675709977</v>
      </c>
      <c r="J40" s="175"/>
      <c r="K40" s="175"/>
      <c r="L40" s="175"/>
    </row>
    <row r="41" spans="1:12" s="3" customFormat="1" ht="24" customHeight="1">
      <c r="A41" s="15" t="s">
        <v>31</v>
      </c>
      <c r="B41" s="16" t="s">
        <v>28</v>
      </c>
      <c r="C41" s="152">
        <v>267.81503520000007</v>
      </c>
      <c r="D41" s="152">
        <v>645.91262500000005</v>
      </c>
      <c r="E41" s="136">
        <v>354.50558396999992</v>
      </c>
      <c r="F41" s="136">
        <v>813.046381</v>
      </c>
      <c r="G41" s="165">
        <f t="shared" si="5"/>
        <v>32.369560097796864</v>
      </c>
      <c r="H41" s="165">
        <f t="shared" si="6"/>
        <v>25.875598266870835</v>
      </c>
      <c r="I41" s="168">
        <f t="shared" si="7"/>
        <v>1.4645231772352336</v>
      </c>
      <c r="J41" s="175"/>
      <c r="K41" s="175"/>
      <c r="L41" s="175"/>
    </row>
    <row r="42" spans="1:12" s="3" customFormat="1" ht="24" customHeight="1">
      <c r="A42" s="15" t="s">
        <v>32</v>
      </c>
      <c r="B42" s="16" t="s">
        <v>28</v>
      </c>
      <c r="C42" s="152">
        <v>68.9819344</v>
      </c>
      <c r="D42" s="152">
        <v>274.10940699999998</v>
      </c>
      <c r="E42" s="136">
        <v>219.25776242000001</v>
      </c>
      <c r="F42" s="136">
        <v>309.616243</v>
      </c>
      <c r="G42" s="165">
        <f t="shared" si="5"/>
        <v>217.84809215208091</v>
      </c>
      <c r="H42" s="165">
        <f t="shared" si="6"/>
        <v>12.953526983479275</v>
      </c>
      <c r="I42" s="168">
        <f t="shared" si="7"/>
        <v>0.55770516236022227</v>
      </c>
      <c r="J42" s="175"/>
      <c r="K42" s="175"/>
      <c r="L42" s="175"/>
    </row>
    <row r="43" spans="1:12" s="3" customFormat="1" ht="24" customHeight="1">
      <c r="A43" s="15" t="s">
        <v>33</v>
      </c>
      <c r="B43" s="16" t="s">
        <v>28</v>
      </c>
      <c r="C43" s="152">
        <v>12.128462799999999</v>
      </c>
      <c r="D43" s="152">
        <v>21.832971000000001</v>
      </c>
      <c r="E43" s="136">
        <v>12.699215153000001</v>
      </c>
      <c r="F43" s="136">
        <v>28.477466</v>
      </c>
      <c r="G43" s="165">
        <f t="shared" si="5"/>
        <v>4.7058919371051822</v>
      </c>
      <c r="H43" s="165">
        <f t="shared" si="6"/>
        <v>30.433306580217597</v>
      </c>
      <c r="I43" s="168">
        <f t="shared" si="7"/>
        <v>5.1295854653005755E-2</v>
      </c>
      <c r="J43" s="175"/>
      <c r="K43" s="175"/>
      <c r="L43" s="175"/>
    </row>
    <row r="44" spans="1:12" s="3" customFormat="1" ht="24" customHeight="1">
      <c r="A44" s="15" t="s">
        <v>34</v>
      </c>
      <c r="B44" s="19"/>
      <c r="C44" s="156"/>
      <c r="D44" s="152">
        <v>386.32606500000003</v>
      </c>
      <c r="E44" s="136"/>
      <c r="F44" s="136">
        <v>422.95393899999999</v>
      </c>
      <c r="G44" s="165"/>
      <c r="H44" s="165">
        <f t="shared" si="6"/>
        <v>9.481077596977558</v>
      </c>
      <c r="I44" s="168">
        <f t="shared" si="7"/>
        <v>0.7618579469065212</v>
      </c>
      <c r="J44" s="175"/>
      <c r="K44" s="175"/>
      <c r="L44" s="175"/>
    </row>
    <row r="45" spans="1:12" s="3" customFormat="1" ht="24" customHeight="1">
      <c r="A45" s="15" t="s">
        <v>35</v>
      </c>
      <c r="B45" s="19"/>
      <c r="C45" s="156"/>
      <c r="D45" s="152">
        <v>2572.7576819999999</v>
      </c>
      <c r="E45" s="136"/>
      <c r="F45" s="136">
        <v>3163.211953</v>
      </c>
      <c r="G45" s="165"/>
      <c r="H45" s="165">
        <f t="shared" si="6"/>
        <v>22.950248098802494</v>
      </c>
      <c r="I45" s="168">
        <f t="shared" si="7"/>
        <v>5.6978265052704646</v>
      </c>
      <c r="J45" s="175"/>
      <c r="K45" s="175"/>
      <c r="L45" s="175"/>
    </row>
    <row r="46" spans="1:12" s="3" customFormat="1" ht="24" customHeight="1">
      <c r="A46" s="24" t="s">
        <v>36</v>
      </c>
      <c r="B46" s="19"/>
      <c r="C46" s="156"/>
      <c r="D46" s="153">
        <v>2570.5590780000002</v>
      </c>
      <c r="E46" s="136"/>
      <c r="F46" s="136">
        <v>3160.5470650000002</v>
      </c>
      <c r="G46" s="165"/>
      <c r="H46" s="165">
        <f t="shared" si="6"/>
        <v>22.951738088783188</v>
      </c>
      <c r="I46" s="168">
        <f t="shared" si="7"/>
        <v>5.6930262991174825</v>
      </c>
      <c r="J46" s="175"/>
      <c r="K46" s="175"/>
      <c r="L46" s="175"/>
    </row>
    <row r="47" spans="1:12" s="3" customFormat="1" ht="24" customHeight="1">
      <c r="A47" s="17" t="s">
        <v>37</v>
      </c>
      <c r="B47" s="19"/>
      <c r="C47" s="156"/>
      <c r="D47" s="153">
        <v>2.198604</v>
      </c>
      <c r="E47" s="136"/>
      <c r="F47" s="136">
        <v>2.6648879999999999</v>
      </c>
      <c r="G47" s="165"/>
      <c r="H47" s="165">
        <f t="shared" si="6"/>
        <v>21.208184830010314</v>
      </c>
      <c r="I47" s="168">
        <f t="shared" si="7"/>
        <v>4.8002061529821231E-3</v>
      </c>
      <c r="J47" s="175"/>
      <c r="K47" s="175"/>
      <c r="L47" s="175"/>
    </row>
    <row r="48" spans="1:12" s="3" customFormat="1" ht="24" customHeight="1">
      <c r="A48" s="15" t="s">
        <v>38</v>
      </c>
      <c r="B48" s="19"/>
      <c r="C48" s="156"/>
      <c r="D48" s="153">
        <v>1319.8983020000001</v>
      </c>
      <c r="E48" s="136"/>
      <c r="F48" s="136">
        <v>1788.5988890000001</v>
      </c>
      <c r="G48" s="165"/>
      <c r="H48" s="165">
        <f t="shared" si="6"/>
        <v>35.510356084994797</v>
      </c>
      <c r="I48" s="168">
        <f t="shared" si="7"/>
        <v>3.2217651894544117</v>
      </c>
      <c r="J48" s="175"/>
      <c r="K48" s="175"/>
      <c r="L48" s="175"/>
    </row>
    <row r="49" spans="1:12" s="1" customFormat="1" ht="24" customHeight="1">
      <c r="A49" s="24" t="s">
        <v>39</v>
      </c>
      <c r="B49" s="25"/>
      <c r="C49" s="157"/>
      <c r="D49" s="153">
        <v>79.524415000000005</v>
      </c>
      <c r="E49" s="136"/>
      <c r="F49" s="136">
        <v>64.240567999999996</v>
      </c>
      <c r="G49" s="165"/>
      <c r="H49" s="165">
        <f t="shared" si="6"/>
        <v>-19.219062472826749</v>
      </c>
      <c r="I49" s="168">
        <f t="shared" si="7"/>
        <v>0.11571517068809888</v>
      </c>
      <c r="J49" s="175"/>
      <c r="K49" s="175"/>
      <c r="L49" s="175"/>
    </row>
    <row r="50" spans="1:12" s="1" customFormat="1" ht="24" customHeight="1">
      <c r="A50" s="17" t="s">
        <v>38</v>
      </c>
      <c r="B50" s="25"/>
      <c r="C50" s="157"/>
      <c r="D50" s="153">
        <v>1240.373887</v>
      </c>
      <c r="E50" s="136"/>
      <c r="F50" s="136">
        <v>1724.3583209999999</v>
      </c>
      <c r="G50" s="165"/>
      <c r="H50" s="165">
        <f t="shared" si="6"/>
        <v>39.019237592189008</v>
      </c>
      <c r="I50" s="168">
        <f t="shared" si="7"/>
        <v>3.1060500187663131</v>
      </c>
      <c r="J50" s="175"/>
      <c r="K50" s="175"/>
      <c r="L50" s="175"/>
    </row>
    <row r="51" spans="1:12" s="3" customFormat="1" ht="24" customHeight="1">
      <c r="A51" s="15"/>
      <c r="B51" s="19"/>
      <c r="C51" s="158"/>
      <c r="D51" s="159"/>
      <c r="E51" s="89"/>
      <c r="F51" s="81"/>
      <c r="G51" s="165"/>
      <c r="H51" s="165"/>
      <c r="I51" s="168"/>
      <c r="J51" s="175"/>
      <c r="K51" s="175"/>
      <c r="L51" s="175"/>
    </row>
    <row r="52" spans="1:12" s="4" customFormat="1" ht="24" customHeight="1">
      <c r="A52" s="112" t="s">
        <v>16</v>
      </c>
      <c r="B52" s="113"/>
      <c r="C52" s="180">
        <f>SUM(C38:C43)</f>
        <v>993.03814476399987</v>
      </c>
      <c r="D52" s="180">
        <f>SUM(D38:D45)+SUM(D48)</f>
        <v>6352.1086149999992</v>
      </c>
      <c r="E52" s="180">
        <f>SUM(E38:E43)</f>
        <v>1252.2389868560001</v>
      </c>
      <c r="F52" s="180">
        <f>SUM(F38:F45)+SUM(F48)</f>
        <v>7637.2739209999991</v>
      </c>
      <c r="G52" s="173">
        <f>(E52-C52)/C52*100</f>
        <v>26.101801170346839</v>
      </c>
      <c r="H52" s="173">
        <f>(F52-D52)/D52*100</f>
        <v>20.232105335308407</v>
      </c>
      <c r="I52" s="174">
        <f>F52/$F$78*100</f>
        <v>13.756859300501221</v>
      </c>
      <c r="J52" s="175"/>
      <c r="K52" s="175"/>
      <c r="L52" s="175"/>
    </row>
    <row r="53" spans="1:12" s="3" customFormat="1" ht="24" customHeight="1">
      <c r="A53" s="20"/>
      <c r="B53" s="21"/>
      <c r="C53" s="81"/>
      <c r="D53" s="81"/>
      <c r="E53" s="81"/>
      <c r="F53" s="126"/>
      <c r="G53" s="169"/>
      <c r="H53" s="170"/>
      <c r="I53" s="171"/>
    </row>
    <row r="54" spans="1:12" s="3" customFormat="1" ht="24" customHeight="1">
      <c r="A54" s="26"/>
      <c r="B54" s="27"/>
      <c r="C54" s="84"/>
      <c r="D54" s="90"/>
      <c r="E54" s="84"/>
      <c r="F54" s="143"/>
      <c r="G54" s="165"/>
      <c r="H54" s="165"/>
      <c r="I54" s="168"/>
    </row>
    <row r="55" spans="1:12" s="1" customFormat="1" ht="23.25" customHeight="1">
      <c r="A55" s="28" t="s">
        <v>61</v>
      </c>
      <c r="B55" s="29" t="s">
        <v>7</v>
      </c>
      <c r="C55" s="152">
        <v>34.981433590000002</v>
      </c>
      <c r="D55" s="152">
        <v>354.44518699999998</v>
      </c>
      <c r="E55" s="139">
        <v>34.750974730000003</v>
      </c>
      <c r="F55" s="141">
        <v>625.25589400000001</v>
      </c>
      <c r="G55" s="165">
        <f t="shared" ref="G55:G61" si="8">(E55-C55)/C55*100</f>
        <v>-0.65880336037994502</v>
      </c>
      <c r="H55" s="165">
        <f t="shared" ref="H55:H61" si="9">(F55-D55)/D55*100</f>
        <v>76.404114636771766</v>
      </c>
      <c r="I55" s="168">
        <f t="shared" ref="I55:I61" si="10">F55/$F$78*100</f>
        <v>1.1262601616154742</v>
      </c>
      <c r="J55" s="175"/>
      <c r="K55" s="175"/>
      <c r="L55" s="175"/>
    </row>
    <row r="56" spans="1:12" s="1" customFormat="1" ht="23.25" customHeight="1">
      <c r="A56" s="28" t="s">
        <v>40</v>
      </c>
      <c r="B56" s="29" t="s">
        <v>7</v>
      </c>
      <c r="C56" s="152">
        <v>44.229866600000001</v>
      </c>
      <c r="D56" s="152">
        <v>763.50881900000002</v>
      </c>
      <c r="E56" s="139">
        <v>44.613015500000003</v>
      </c>
      <c r="F56" s="141">
        <v>1259.7760510000001</v>
      </c>
      <c r="G56" s="165">
        <f t="shared" si="8"/>
        <v>0.86626736513829294</v>
      </c>
      <c r="H56" s="165">
        <f t="shared" si="9"/>
        <v>64.998231801694502</v>
      </c>
      <c r="I56" s="168">
        <f t="shared" si="10"/>
        <v>2.269207843402695</v>
      </c>
      <c r="J56" s="175"/>
      <c r="K56" s="175"/>
      <c r="L56" s="175"/>
    </row>
    <row r="57" spans="1:12" s="1" customFormat="1" ht="23.25" customHeight="1">
      <c r="A57" s="28" t="s">
        <v>62</v>
      </c>
      <c r="B57" s="29" t="s">
        <v>7</v>
      </c>
      <c r="C57" s="152">
        <v>48.366224943199995</v>
      </c>
      <c r="D57" s="152">
        <v>572.30023400000005</v>
      </c>
      <c r="E57" s="139">
        <v>60.851602704800001</v>
      </c>
      <c r="F57" s="141">
        <v>866.82609500000001</v>
      </c>
      <c r="G57" s="165">
        <f t="shared" si="8"/>
        <v>25.81424904726904</v>
      </c>
      <c r="H57" s="165">
        <f t="shared" si="9"/>
        <v>51.463522728526435</v>
      </c>
      <c r="I57" s="168">
        <f t="shared" si="10"/>
        <v>1.5613954337985185</v>
      </c>
      <c r="J57" s="175"/>
      <c r="K57" s="175"/>
      <c r="L57" s="175"/>
    </row>
    <row r="58" spans="1:12" s="1" customFormat="1" ht="23.25" customHeight="1">
      <c r="A58" s="28" t="s">
        <v>41</v>
      </c>
      <c r="B58" s="29" t="s">
        <v>7</v>
      </c>
      <c r="C58" s="152">
        <v>8.4396383400000019</v>
      </c>
      <c r="D58" s="152">
        <v>145.02175099999999</v>
      </c>
      <c r="E58" s="139">
        <v>11.65030458</v>
      </c>
      <c r="F58" s="141">
        <v>241.23047</v>
      </c>
      <c r="G58" s="165">
        <f t="shared" si="8"/>
        <v>38.042699351024531</v>
      </c>
      <c r="H58" s="165">
        <f t="shared" si="9"/>
        <v>66.340889098766979</v>
      </c>
      <c r="I58" s="168">
        <f t="shared" si="10"/>
        <v>0.43452332194852822</v>
      </c>
      <c r="J58" s="175"/>
      <c r="K58" s="175"/>
      <c r="L58" s="175"/>
    </row>
    <row r="59" spans="1:12" s="1" customFormat="1" ht="23.25" customHeight="1">
      <c r="A59" s="28" t="s">
        <v>42</v>
      </c>
      <c r="B59" s="29" t="s">
        <v>7</v>
      </c>
      <c r="C59" s="152">
        <v>5.2118582</v>
      </c>
      <c r="D59" s="152">
        <v>54.150333000000003</v>
      </c>
      <c r="E59" s="139">
        <v>8.9374836500000008</v>
      </c>
      <c r="F59" s="141">
        <v>120.120475</v>
      </c>
      <c r="G59" s="165">
        <f t="shared" si="8"/>
        <v>71.483630348960787</v>
      </c>
      <c r="H59" s="165">
        <f t="shared" si="9"/>
        <v>121.82776789202754</v>
      </c>
      <c r="I59" s="168">
        <f t="shared" si="10"/>
        <v>0.21637046029481738</v>
      </c>
      <c r="J59" s="175"/>
      <c r="K59" s="175"/>
      <c r="L59" s="175"/>
    </row>
    <row r="60" spans="1:12" s="1" customFormat="1" ht="23.25" customHeight="1">
      <c r="A60" s="28" t="s">
        <v>43</v>
      </c>
      <c r="B60" s="29" t="s">
        <v>7</v>
      </c>
      <c r="C60" s="152">
        <v>0.73782300000000001</v>
      </c>
      <c r="D60" s="152">
        <v>0.50813299999999995</v>
      </c>
      <c r="E60" s="139">
        <v>1.1838009999999999</v>
      </c>
      <c r="F60" s="141">
        <v>0.94150300000000009</v>
      </c>
      <c r="G60" s="165">
        <f t="shared" si="8"/>
        <v>60.445120306631793</v>
      </c>
      <c r="H60" s="165">
        <f t="shared" si="9"/>
        <v>85.286726113045248</v>
      </c>
      <c r="I60" s="168">
        <f t="shared" si="10"/>
        <v>1.6959093566600652E-3</v>
      </c>
      <c r="J60" s="175"/>
      <c r="K60" s="175"/>
      <c r="L60" s="175"/>
    </row>
    <row r="61" spans="1:12" s="1" customFormat="1" ht="23.25" customHeight="1">
      <c r="A61" s="28" t="s">
        <v>44</v>
      </c>
      <c r="B61" s="29" t="s">
        <v>7</v>
      </c>
      <c r="C61" s="152">
        <v>26.838462286999999</v>
      </c>
      <c r="D61" s="152">
        <v>500.51330100000001</v>
      </c>
      <c r="E61" s="139">
        <v>24.055100300099998</v>
      </c>
      <c r="F61" s="141">
        <v>563.27392199999997</v>
      </c>
      <c r="G61" s="165">
        <f t="shared" si="8"/>
        <v>-10.3707953053935</v>
      </c>
      <c r="H61" s="165">
        <f t="shared" si="9"/>
        <v>12.53925137945534</v>
      </c>
      <c r="I61" s="168">
        <f t="shared" si="10"/>
        <v>1.0146133519302771</v>
      </c>
      <c r="J61" s="175"/>
      <c r="K61" s="175"/>
      <c r="L61" s="175"/>
    </row>
    <row r="62" spans="1:12" s="3" customFormat="1" ht="24" customHeight="1">
      <c r="A62" s="15"/>
      <c r="B62" s="16"/>
      <c r="C62" s="160"/>
      <c r="D62" s="160"/>
      <c r="E62" s="91"/>
      <c r="F62" s="91"/>
      <c r="G62" s="165"/>
      <c r="H62" s="165"/>
      <c r="I62" s="168"/>
      <c r="J62" s="175"/>
      <c r="K62" s="175"/>
      <c r="L62" s="175"/>
    </row>
    <row r="63" spans="1:12" s="4" customFormat="1" ht="24" customHeight="1">
      <c r="A63" s="112" t="s">
        <v>16</v>
      </c>
      <c r="B63" s="115" t="s">
        <v>7</v>
      </c>
      <c r="C63" s="161">
        <f>SUM(C55:C61)</f>
        <v>168.8053069602</v>
      </c>
      <c r="D63" s="161">
        <f>SUM(D55:D61)</f>
        <v>2390.4477580000002</v>
      </c>
      <c r="E63" s="161">
        <f>SUM(E55:E61)</f>
        <v>186.04228246490001</v>
      </c>
      <c r="F63" s="161">
        <f>SUM(F55:F61)</f>
        <v>3677.4244100000001</v>
      </c>
      <c r="G63" s="173">
        <f>(E63-C63)/C63*100</f>
        <v>10.211157347537689</v>
      </c>
      <c r="H63" s="173">
        <f>(F63-D63)/D63*100</f>
        <v>53.838309065443276</v>
      </c>
      <c r="I63" s="174">
        <f>F63/$F$78*100</f>
        <v>6.6240664823469704</v>
      </c>
      <c r="J63" s="175"/>
      <c r="K63" s="175"/>
      <c r="L63" s="175"/>
    </row>
    <row r="64" spans="1:12" s="5" customFormat="1" ht="24" customHeight="1">
      <c r="A64" s="30"/>
      <c r="B64" s="31"/>
      <c r="C64" s="92"/>
      <c r="D64" s="92"/>
      <c r="E64" s="92"/>
      <c r="F64" s="126"/>
      <c r="G64" s="169"/>
      <c r="H64" s="170"/>
      <c r="I64" s="171"/>
    </row>
    <row r="65" spans="1:12" s="3" customFormat="1" ht="24" customHeight="1">
      <c r="A65" s="32"/>
      <c r="B65" s="33"/>
      <c r="C65" s="93"/>
      <c r="D65" s="93"/>
      <c r="E65" s="94"/>
      <c r="F65" s="93"/>
      <c r="G65" s="165"/>
      <c r="H65" s="165"/>
      <c r="I65" s="168"/>
    </row>
    <row r="66" spans="1:12" s="1" customFormat="1" ht="23.25" customHeight="1">
      <c r="A66" s="28" t="s">
        <v>63</v>
      </c>
      <c r="B66" s="12" t="s">
        <v>7</v>
      </c>
      <c r="C66" s="152">
        <v>1.2999999999999999E-5</v>
      </c>
      <c r="D66" s="152">
        <v>1.5899999999999999E-4</v>
      </c>
      <c r="E66" s="139">
        <v>4.5807800000000003E-2</v>
      </c>
      <c r="F66" s="141">
        <v>0.200935</v>
      </c>
      <c r="G66" s="182">
        <f>(E66-C66)/C66*100</f>
        <v>352267.69230769237</v>
      </c>
      <c r="H66" s="182">
        <f t="shared" ref="H66:H67" si="11">(F66-D66)/D66*100</f>
        <v>126274.213836478</v>
      </c>
      <c r="I66" s="168">
        <f t="shared" ref="I66:I67" si="12">F66/$F$78*100</f>
        <v>3.619399477011653E-4</v>
      </c>
      <c r="J66" s="175"/>
      <c r="K66" s="175"/>
      <c r="L66" s="175"/>
    </row>
    <row r="67" spans="1:12" s="3" customFormat="1" ht="24" customHeight="1">
      <c r="A67" s="15" t="s">
        <v>45</v>
      </c>
      <c r="B67" s="16" t="s">
        <v>7</v>
      </c>
      <c r="C67" s="152">
        <v>4.1575664694000007</v>
      </c>
      <c r="D67" s="152">
        <v>69.388503</v>
      </c>
      <c r="E67" s="139">
        <v>4.7965005018999989</v>
      </c>
      <c r="F67" s="141">
        <v>99.682546000000002</v>
      </c>
      <c r="G67" s="165">
        <f t="shared" ref="G67" si="13">(E67-C67)/C67*100</f>
        <v>15.367981178475443</v>
      </c>
      <c r="H67" s="165">
        <f t="shared" si="11"/>
        <v>43.658591395176813</v>
      </c>
      <c r="I67" s="168">
        <f t="shared" si="12"/>
        <v>0.17955605288256898</v>
      </c>
      <c r="J67" s="175"/>
      <c r="K67" s="175"/>
      <c r="L67" s="175"/>
    </row>
    <row r="68" spans="1:12" s="3" customFormat="1" ht="24" customHeight="1">
      <c r="A68" s="15"/>
      <c r="B68" s="16"/>
      <c r="C68" s="86"/>
      <c r="D68" s="91"/>
      <c r="E68" s="139"/>
      <c r="F68" s="141"/>
      <c r="G68" s="165"/>
      <c r="H68" s="165"/>
      <c r="I68" s="168"/>
      <c r="J68" s="175"/>
      <c r="K68" s="175"/>
      <c r="L68" s="175"/>
    </row>
    <row r="69" spans="1:12" s="4" customFormat="1" ht="24" customHeight="1">
      <c r="A69" s="112" t="s">
        <v>16</v>
      </c>
      <c r="B69" s="115" t="s">
        <v>7</v>
      </c>
      <c r="C69" s="116">
        <f>SUM(C66:C67)</f>
        <v>4.1575794694000008</v>
      </c>
      <c r="D69" s="116">
        <f>SUM(D66:D67)</f>
        <v>69.388661999999997</v>
      </c>
      <c r="E69" s="116">
        <f>SUM(E66:E67)</f>
        <v>4.8423083018999993</v>
      </c>
      <c r="F69" s="116">
        <f>SUM(F66:F67)</f>
        <v>99.883481000000003</v>
      </c>
      <c r="G69" s="173">
        <f>(E69-C69)/C69*100</f>
        <v>16.469410567846939</v>
      </c>
      <c r="H69" s="173">
        <f>(F69-D69)/D69*100</f>
        <v>43.947841219362331</v>
      </c>
      <c r="I69" s="174">
        <f>F69/$F$78*100</f>
        <v>0.17991799283027016</v>
      </c>
      <c r="J69" s="175"/>
      <c r="K69" s="175"/>
      <c r="L69" s="175"/>
    </row>
    <row r="70" spans="1:12" s="5" customFormat="1" ht="24" customHeight="1">
      <c r="A70" s="34"/>
      <c r="B70" s="35"/>
      <c r="C70" s="52"/>
      <c r="D70" s="95"/>
      <c r="E70" s="96"/>
      <c r="F70" s="110"/>
      <c r="G70" s="169"/>
      <c r="H70" s="170"/>
      <c r="I70" s="171"/>
    </row>
    <row r="71" spans="1:12" s="3" customFormat="1" ht="24" customHeight="1">
      <c r="A71" s="30"/>
      <c r="B71" s="31"/>
      <c r="C71" s="53"/>
      <c r="D71" s="162"/>
      <c r="E71" s="97"/>
      <c r="F71" s="93"/>
      <c r="G71" s="165"/>
      <c r="H71" s="165"/>
      <c r="I71" s="168"/>
      <c r="K71" s="166"/>
      <c r="L71" s="166"/>
    </row>
    <row r="72" spans="1:12" s="3" customFormat="1" ht="24" customHeight="1">
      <c r="A72" s="36" t="s">
        <v>46</v>
      </c>
      <c r="B72" s="37" t="s">
        <v>7</v>
      </c>
      <c r="C72" s="152">
        <v>1.38349744</v>
      </c>
      <c r="D72" s="163">
        <v>33.515003</v>
      </c>
      <c r="E72" s="142">
        <v>1.16383923</v>
      </c>
      <c r="F72" s="142">
        <v>29.663053000000001</v>
      </c>
      <c r="G72" s="165">
        <f t="shared" ref="G72:G74" si="14">(E72-C72)/C72*100</f>
        <v>-15.877023234679783</v>
      </c>
      <c r="H72" s="165">
        <f t="shared" ref="H72:H74" si="15">(F72-D72)/D72*100</f>
        <v>-11.493210965847142</v>
      </c>
      <c r="I72" s="168">
        <f t="shared" ref="I72:I74" si="16">F72/$F$78*100</f>
        <v>5.3431427334595237E-2</v>
      </c>
      <c r="J72" s="175"/>
      <c r="K72" s="175"/>
      <c r="L72" s="175"/>
    </row>
    <row r="73" spans="1:12" s="3" customFormat="1" ht="24" customHeight="1">
      <c r="A73" s="36" t="s">
        <v>47</v>
      </c>
      <c r="B73" s="37" t="s">
        <v>7</v>
      </c>
      <c r="C73" s="152">
        <v>0.27799547999999996</v>
      </c>
      <c r="D73" s="163">
        <v>10.274084</v>
      </c>
      <c r="E73" s="142">
        <v>0.36144159000000003</v>
      </c>
      <c r="F73" s="142">
        <v>12.465434999999999</v>
      </c>
      <c r="G73" s="165">
        <f t="shared" si="14"/>
        <v>30.01707437833165</v>
      </c>
      <c r="H73" s="165">
        <f t="shared" si="15"/>
        <v>21.328918470979982</v>
      </c>
      <c r="I73" s="168">
        <f t="shared" si="16"/>
        <v>2.2453723303417893E-2</v>
      </c>
      <c r="J73" s="175"/>
      <c r="K73" s="175"/>
      <c r="L73" s="175"/>
    </row>
    <row r="74" spans="1:12" s="3" customFormat="1" ht="24" customHeight="1">
      <c r="A74" s="36" t="s">
        <v>48</v>
      </c>
      <c r="B74" s="37" t="s">
        <v>7</v>
      </c>
      <c r="C74" s="152">
        <v>3.6638999999999999E-3</v>
      </c>
      <c r="D74" s="163">
        <v>0.113276</v>
      </c>
      <c r="E74" s="142">
        <v>2.3147199999999997E-3</v>
      </c>
      <c r="F74" s="142">
        <v>4.9188999999999997E-2</v>
      </c>
      <c r="G74" s="165">
        <f t="shared" si="14"/>
        <v>-36.823603264281232</v>
      </c>
      <c r="H74" s="165">
        <f t="shared" si="15"/>
        <v>-56.575973727885874</v>
      </c>
      <c r="I74" s="168">
        <f t="shared" si="16"/>
        <v>8.8603100940466399E-5</v>
      </c>
      <c r="J74" s="175"/>
      <c r="K74" s="175"/>
      <c r="L74" s="175"/>
    </row>
    <row r="75" spans="1:12" s="3" customFormat="1" ht="24" customHeight="1">
      <c r="A75" s="15"/>
      <c r="B75" s="16"/>
      <c r="C75" s="54"/>
      <c r="D75" s="91"/>
      <c r="E75" s="148"/>
      <c r="F75" s="86"/>
      <c r="G75" s="165"/>
      <c r="H75" s="165"/>
      <c r="I75" s="168"/>
      <c r="J75" s="175"/>
      <c r="K75" s="175"/>
      <c r="L75" s="175"/>
    </row>
    <row r="76" spans="1:12" s="4" customFormat="1" ht="24" customHeight="1">
      <c r="A76" s="112" t="s">
        <v>16</v>
      </c>
      <c r="B76" s="115" t="s">
        <v>7</v>
      </c>
      <c r="C76" s="116">
        <f>SUM(C72:C74)</f>
        <v>1.66515682</v>
      </c>
      <c r="D76" s="116">
        <f>SUM(D72:D74)</f>
        <v>43.902363000000001</v>
      </c>
      <c r="E76" s="116">
        <f>SUM(E72:E74)</f>
        <v>1.5275955400000001</v>
      </c>
      <c r="F76" s="116">
        <f>SUM(F72:F74)</f>
        <v>42.177677000000003</v>
      </c>
      <c r="G76" s="173">
        <f>(E76-C76)/C76*100</f>
        <v>-8.261160651523495</v>
      </c>
      <c r="H76" s="173">
        <f>(F76-D76)/D76*100</f>
        <v>-3.9284582472246385</v>
      </c>
      <c r="I76" s="174">
        <f>F76/$F$78*100</f>
        <v>7.5973753738953598E-2</v>
      </c>
      <c r="J76" s="175"/>
      <c r="K76" s="175"/>
      <c r="L76" s="175"/>
    </row>
    <row r="77" spans="1:12" s="6" customFormat="1" ht="24" customHeight="1">
      <c r="A77" s="15"/>
      <c r="B77" s="16"/>
      <c r="C77" s="55"/>
      <c r="D77" s="98"/>
      <c r="E77" s="99"/>
      <c r="F77" s="110"/>
      <c r="G77" s="169"/>
      <c r="H77" s="170"/>
      <c r="I77" s="171"/>
    </row>
    <row r="78" spans="1:12" s="7" customFormat="1" ht="46.5">
      <c r="A78" s="129" t="s">
        <v>68</v>
      </c>
      <c r="B78" s="117"/>
      <c r="C78" s="128">
        <f>C21+C35+C52+C63+C69+C76</f>
        <v>9845.0483795005875</v>
      </c>
      <c r="D78" s="128">
        <f>D21+D35+D52+D63+D69+D76</f>
        <v>51846.464360999998</v>
      </c>
      <c r="E78" s="128">
        <f>E21+E35+E52+E63+E69+E76</f>
        <v>13843.830227967461</v>
      </c>
      <c r="F78" s="128">
        <f>F21+F35+F52+F63+F69+F76</f>
        <v>55516.115663999997</v>
      </c>
      <c r="G78" s="183">
        <f>(E78-C78)/C78*100</f>
        <v>40.617188400954518</v>
      </c>
      <c r="H78" s="184">
        <f>(F78-D78)/D78*100</f>
        <v>7.0779200630706613</v>
      </c>
      <c r="I78" s="188">
        <f>F78/$F$78*100</f>
        <v>100</v>
      </c>
    </row>
    <row r="79" spans="1:12" s="3" customFormat="1" ht="24" customHeight="1">
      <c r="A79" s="30"/>
      <c r="B79" s="38"/>
      <c r="C79" s="100"/>
      <c r="D79" s="101"/>
      <c r="E79" s="102"/>
      <c r="F79" s="133"/>
      <c r="G79" s="165"/>
      <c r="H79" s="165"/>
      <c r="I79" s="70"/>
      <c r="J79" s="175"/>
      <c r="K79" s="175"/>
      <c r="L79" s="175"/>
    </row>
    <row r="80" spans="1:12" s="3" customFormat="1" ht="24" customHeight="1">
      <c r="A80" s="15" t="s">
        <v>49</v>
      </c>
      <c r="B80" s="19" t="s">
        <v>7</v>
      </c>
      <c r="C80" s="181">
        <v>2936.5989153700002</v>
      </c>
      <c r="D80" s="137">
        <v>8908.147488999999</v>
      </c>
      <c r="E80" s="91">
        <v>3436.2618440800029</v>
      </c>
      <c r="F80" s="91">
        <v>10883.742459999999</v>
      </c>
      <c r="G80" s="165">
        <f t="shared" ref="G80:G83" si="17">(E80-C80)/C80*100</f>
        <v>17.015021223865265</v>
      </c>
      <c r="H80" s="165">
        <f t="shared" ref="H80:H83" si="18">(F80-D80)/D80*100</f>
        <v>22.177394047859153</v>
      </c>
      <c r="I80" s="70"/>
      <c r="J80" s="175"/>
      <c r="K80" s="175"/>
      <c r="L80" s="175"/>
    </row>
    <row r="81" spans="1:12" s="3" customFormat="1" ht="24" customHeight="1">
      <c r="A81" s="15" t="s">
        <v>50</v>
      </c>
      <c r="B81" s="19" t="s">
        <v>7</v>
      </c>
      <c r="C81" s="138">
        <v>343.21448949999996</v>
      </c>
      <c r="D81" s="137">
        <v>1045.1073469999999</v>
      </c>
      <c r="E81" s="91">
        <v>451.48832249999998</v>
      </c>
      <c r="F81" s="91">
        <v>1019.152686</v>
      </c>
      <c r="G81" s="165">
        <f t="shared" si="17"/>
        <v>31.546987762007067</v>
      </c>
      <c r="H81" s="165">
        <f t="shared" si="18"/>
        <v>-2.4834445068732136</v>
      </c>
      <c r="I81" s="70"/>
      <c r="J81" s="175"/>
      <c r="K81" s="175"/>
      <c r="L81" s="175"/>
    </row>
    <row r="82" spans="1:12" s="3" customFormat="1" ht="24" customHeight="1">
      <c r="A82" s="15" t="s">
        <v>51</v>
      </c>
      <c r="B82" s="19" t="s">
        <v>7</v>
      </c>
      <c r="C82" s="138">
        <v>14002.163354037299</v>
      </c>
      <c r="D82" s="137">
        <v>44583.745335</v>
      </c>
      <c r="E82" s="91">
        <v>12761.273776162532</v>
      </c>
      <c r="F82" s="91">
        <v>42083.663940999999</v>
      </c>
      <c r="G82" s="165">
        <f t="shared" si="17"/>
        <v>-8.8621275620025948</v>
      </c>
      <c r="H82" s="165">
        <f t="shared" si="18"/>
        <v>-5.6076073807045956</v>
      </c>
      <c r="I82" s="70"/>
      <c r="J82" s="175"/>
      <c r="K82" s="175"/>
      <c r="L82" s="175"/>
    </row>
    <row r="83" spans="1:12" s="3" customFormat="1" ht="24" customHeight="1">
      <c r="A83" s="15" t="s">
        <v>52</v>
      </c>
      <c r="B83" s="19" t="s">
        <v>7</v>
      </c>
      <c r="C83" s="138">
        <v>9193.7593770000003</v>
      </c>
      <c r="D83" s="137">
        <v>21559.849032999999</v>
      </c>
      <c r="E83" s="91">
        <v>10054.772820033</v>
      </c>
      <c r="F83" s="91">
        <v>22792.131927999999</v>
      </c>
      <c r="G83" s="165">
        <f t="shared" si="17"/>
        <v>9.3651944512164924</v>
      </c>
      <c r="H83" s="165">
        <f t="shared" si="18"/>
        <v>5.7156378651531368</v>
      </c>
      <c r="I83" s="70"/>
      <c r="J83" s="175"/>
      <c r="K83" s="175"/>
      <c r="L83" s="175"/>
    </row>
    <row r="84" spans="1:12" s="3" customFormat="1" ht="24" customHeight="1">
      <c r="A84" s="15"/>
      <c r="B84" s="39"/>
      <c r="C84" s="103"/>
      <c r="D84" s="103"/>
      <c r="E84" s="103"/>
      <c r="F84" s="103"/>
      <c r="G84" s="165"/>
      <c r="H84" s="165"/>
      <c r="I84" s="70"/>
      <c r="J84" s="175"/>
      <c r="K84" s="175"/>
      <c r="L84" s="175"/>
    </row>
    <row r="85" spans="1:12" s="4" customFormat="1" ht="24" customHeight="1">
      <c r="A85" s="118" t="s">
        <v>16</v>
      </c>
      <c r="B85" s="120"/>
      <c r="C85" s="119">
        <f>SUM(C80:C83)</f>
        <v>26475.736135907297</v>
      </c>
      <c r="D85" s="119">
        <f>SUM(D80:D83)</f>
        <v>76096.849203999998</v>
      </c>
      <c r="E85" s="119">
        <f>SUM(E80:E83)</f>
        <v>26703.796762775535</v>
      </c>
      <c r="F85" s="119">
        <f>SUM(F80:F83)</f>
        <v>76778.691015000004</v>
      </c>
      <c r="G85" s="185">
        <f>(E85-C85)/C85*100</f>
        <v>0.86139484733319649</v>
      </c>
      <c r="H85" s="186">
        <f>(F85-D85)/D85*100</f>
        <v>0.89601845297448257</v>
      </c>
      <c r="I85" s="121"/>
      <c r="J85" s="175"/>
      <c r="K85" s="175"/>
      <c r="L85" s="175"/>
    </row>
    <row r="86" spans="1:12" s="5" customFormat="1" ht="24" customHeight="1">
      <c r="A86" s="30"/>
      <c r="B86" s="40"/>
      <c r="C86" s="103"/>
      <c r="D86" s="103"/>
      <c r="E86" s="103"/>
      <c r="F86" s="133"/>
      <c r="G86" s="165"/>
      <c r="H86" s="165"/>
      <c r="I86" s="53"/>
    </row>
    <row r="87" spans="1:12" s="4" customFormat="1" ht="24" customHeight="1">
      <c r="A87" s="122" t="s">
        <v>53</v>
      </c>
      <c r="B87" s="123"/>
      <c r="C87" s="124"/>
      <c r="D87" s="124">
        <v>186124.825954</v>
      </c>
      <c r="E87" s="172"/>
      <c r="F87" s="124">
        <v>178205.61274300001</v>
      </c>
      <c r="G87" s="187"/>
      <c r="H87" s="172">
        <f>(F87-D87)/D87*100</f>
        <v>-4.2547860933700461</v>
      </c>
      <c r="I87" s="121"/>
      <c r="J87" s="175"/>
      <c r="K87" s="175"/>
      <c r="L87" s="175"/>
    </row>
    <row r="88" spans="1:12" s="5" customFormat="1" ht="24" customHeight="1">
      <c r="A88" s="34"/>
      <c r="B88" s="41"/>
      <c r="C88" s="104"/>
      <c r="D88" s="104"/>
      <c r="E88" s="104"/>
      <c r="F88" s="126"/>
      <c r="G88" s="169"/>
      <c r="H88" s="170"/>
      <c r="I88" s="52"/>
    </row>
    <row r="89" spans="1:12" s="3" customFormat="1" ht="24" customHeight="1">
      <c r="A89" s="26"/>
      <c r="B89" s="42"/>
      <c r="C89" s="105"/>
      <c r="D89" s="105"/>
      <c r="E89" s="105"/>
      <c r="F89" s="105"/>
      <c r="G89" s="165"/>
      <c r="H89" s="165"/>
      <c r="I89" s="71"/>
    </row>
    <row r="90" spans="1:12" s="4" customFormat="1" ht="24" customHeight="1">
      <c r="A90" s="122" t="s">
        <v>54</v>
      </c>
      <c r="B90" s="125"/>
      <c r="C90" s="124"/>
      <c r="D90" s="124">
        <v>459784.96323699999</v>
      </c>
      <c r="E90" s="124"/>
      <c r="F90" s="124">
        <v>477051.14440600004</v>
      </c>
      <c r="G90" s="187"/>
      <c r="H90" s="172">
        <f>(F90-D90)/D90*100</f>
        <v>3.7552731275598612</v>
      </c>
      <c r="I90" s="121"/>
      <c r="K90" s="175"/>
      <c r="L90" s="175"/>
    </row>
    <row r="91" spans="1:12" s="3" customFormat="1" ht="24" customHeight="1">
      <c r="A91" s="43"/>
      <c r="B91" s="44"/>
      <c r="C91" s="104"/>
      <c r="D91" s="104"/>
      <c r="E91" s="104"/>
      <c r="F91" s="126"/>
      <c r="G91" s="59"/>
      <c r="H91" s="60"/>
      <c r="I91" s="55"/>
    </row>
    <row r="92" spans="1:12" s="3" customFormat="1" ht="69.75">
      <c r="A92" s="130" t="s">
        <v>69</v>
      </c>
      <c r="B92" s="44"/>
      <c r="C92" s="131"/>
      <c r="D92" s="146">
        <f>D78/D90*100</f>
        <v>11.276241831831136</v>
      </c>
      <c r="E92" s="132"/>
      <c r="F92" s="146">
        <f>F78/F90*100</f>
        <v>11.637350903565247</v>
      </c>
      <c r="G92" s="149"/>
      <c r="H92" s="150"/>
      <c r="I92" s="151"/>
    </row>
    <row r="93" spans="1:12" s="8" customFormat="1">
      <c r="A93" s="45" t="s">
        <v>55</v>
      </c>
      <c r="B93" s="8" t="s">
        <v>56</v>
      </c>
      <c r="D93" s="167"/>
      <c r="F93" s="167"/>
      <c r="G93" s="191"/>
      <c r="H93" s="191"/>
      <c r="I93" s="191"/>
    </row>
    <row r="94" spans="1:12" s="8" customFormat="1" ht="23.25">
      <c r="A94" s="45" t="s">
        <v>64</v>
      </c>
    </row>
    <row r="95" spans="1:12" s="8" customFormat="1" ht="23.25">
      <c r="A95" s="45" t="s">
        <v>65</v>
      </c>
      <c r="G95" s="61"/>
      <c r="H95" s="61"/>
      <c r="I95" s="134"/>
    </row>
    <row r="96" spans="1:12" s="8" customFormat="1" ht="23.25">
      <c r="A96" s="45" t="s">
        <v>66</v>
      </c>
      <c r="G96" s="62"/>
      <c r="H96" s="62"/>
      <c r="I96" s="72"/>
    </row>
    <row r="97" spans="1:9" s="8" customFormat="1" ht="23.25">
      <c r="A97" s="45" t="s">
        <v>67</v>
      </c>
      <c r="G97" s="62"/>
      <c r="H97" s="62"/>
      <c r="I97" s="72"/>
    </row>
    <row r="98" spans="1:9" s="8" customFormat="1" ht="23.25">
      <c r="A98" s="46" t="s">
        <v>58</v>
      </c>
      <c r="G98" s="62"/>
      <c r="H98" s="62"/>
      <c r="I98" s="72"/>
    </row>
    <row r="99" spans="1:9">
      <c r="A99" s="46" t="s">
        <v>59</v>
      </c>
      <c r="B99" s="8"/>
      <c r="C99" s="8"/>
      <c r="D99" s="8"/>
      <c r="E99" s="8"/>
      <c r="F99" s="8"/>
      <c r="G99" s="63"/>
      <c r="H99" s="63"/>
      <c r="I99" s="73"/>
    </row>
    <row r="100" spans="1:9">
      <c r="A100" s="46"/>
      <c r="B100" s="8"/>
      <c r="C100" s="8"/>
      <c r="D100" s="8"/>
      <c r="E100" s="8"/>
      <c r="F100" s="8"/>
      <c r="G100" s="63"/>
      <c r="H100" s="63"/>
      <c r="I100" s="73"/>
    </row>
    <row r="101" spans="1:9">
      <c r="A101" s="47"/>
      <c r="B101" s="48"/>
      <c r="C101" s="106"/>
      <c r="D101" s="78"/>
      <c r="E101" s="78"/>
      <c r="F101" s="78"/>
      <c r="G101" s="64"/>
      <c r="H101" s="64"/>
      <c r="I101" s="74"/>
    </row>
    <row r="102" spans="1:9">
      <c r="A102" s="47"/>
      <c r="B102" s="48"/>
      <c r="C102" s="106"/>
      <c r="D102" s="107"/>
      <c r="E102" s="78"/>
      <c r="F102" s="108"/>
      <c r="G102" s="65"/>
      <c r="H102" s="65"/>
      <c r="I102" s="75"/>
    </row>
    <row r="103" spans="1:9">
      <c r="A103" s="49"/>
      <c r="B103" s="50"/>
      <c r="C103" s="109"/>
      <c r="D103" s="107"/>
      <c r="E103" s="78"/>
      <c r="F103" s="78"/>
      <c r="G103" s="66"/>
      <c r="H103" s="66"/>
      <c r="I103" s="76"/>
    </row>
    <row r="105" spans="1:9">
      <c r="D105" s="78"/>
      <c r="F105" s="78"/>
      <c r="G105" s="51"/>
    </row>
    <row r="106" spans="1:9">
      <c r="D106" s="78"/>
      <c r="F106" s="78"/>
      <c r="G106" s="51"/>
    </row>
    <row r="107" spans="1:9">
      <c r="D107" s="78"/>
      <c r="F107" s="78"/>
      <c r="G107" s="51"/>
    </row>
    <row r="109" spans="1:9">
      <c r="D109" s="78"/>
      <c r="F109" s="78"/>
      <c r="G109" s="51"/>
    </row>
    <row r="110" spans="1:9">
      <c r="D110" s="78"/>
      <c r="F110" s="78"/>
      <c r="G110" s="51"/>
    </row>
    <row r="111" spans="1:9">
      <c r="D111" s="78"/>
      <c r="F111" s="78"/>
      <c r="G111" s="51"/>
    </row>
  </sheetData>
  <mergeCells count="15">
    <mergeCell ref="A2:I2"/>
    <mergeCell ref="A3:I3"/>
    <mergeCell ref="G93:I93"/>
    <mergeCell ref="A5:A9"/>
    <mergeCell ref="B5:B9"/>
    <mergeCell ref="C7:C9"/>
    <mergeCell ref="D7:D9"/>
    <mergeCell ref="E7:E9"/>
    <mergeCell ref="F7:F9"/>
    <mergeCell ref="G7:G9"/>
    <mergeCell ref="H7:H9"/>
    <mergeCell ref="I5:I9"/>
    <mergeCell ref="C5:D6"/>
    <mergeCell ref="E5:F6"/>
    <mergeCell ref="G5:H6"/>
  </mergeCells>
  <printOptions horizontalCentered="1" verticalCentered="1"/>
  <pageMargins left="0" right="0" top="0.23622047244094491" bottom="3.937007874015748E-2" header="0.43307086614173229" footer="0.43307086614173229"/>
  <pageSetup paperSize="9" scale="32" firstPageNumber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Jan-April 2024</vt:lpstr>
      <vt:lpstr>'Jan-April 2024'!Print_Area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Darmawati Binti Lahibbu</dc:creator>
  <cp:lastModifiedBy>Azrin Ahmad</cp:lastModifiedBy>
  <cp:lastPrinted>2024-04-03T06:48:26Z</cp:lastPrinted>
  <dcterms:created xsi:type="dcterms:W3CDTF">2016-09-13T01:53:00Z</dcterms:created>
  <dcterms:modified xsi:type="dcterms:W3CDTF">2024-06-10T06:47:28Z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1033-11.2.0.9107</vt:lpwstr>
  </property>
</Properties>
</file>