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MUSLIMAT\TRADE\2022\9\"/>
    </mc:Choice>
  </mc:AlternateContent>
  <bookViews>
    <workbookView xWindow="0" yWindow="465" windowWidth="25605" windowHeight="14160"/>
  </bookViews>
  <sheets>
    <sheet name="Jan.-Sep. 2022" sheetId="1" r:id="rId1"/>
  </sheets>
  <definedNames>
    <definedName name="_xlnm.Print_Area" localSheetId="0">'Jan.-Sep. 2022'!$A$2:$I$91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F44" i="1"/>
  <c r="C44" i="1"/>
  <c r="D44" i="1"/>
  <c r="D77" i="1" l="1"/>
  <c r="E77" i="1"/>
  <c r="F77" i="1"/>
  <c r="C77" i="1"/>
  <c r="D68" i="1"/>
  <c r="E68" i="1"/>
  <c r="F68" i="1"/>
  <c r="C68" i="1"/>
  <c r="D61" i="1"/>
  <c r="D70" i="1" s="1"/>
  <c r="E61" i="1"/>
  <c r="F61" i="1"/>
  <c r="C61" i="1"/>
  <c r="D55" i="1"/>
  <c r="E55" i="1"/>
  <c r="F55" i="1"/>
  <c r="C55" i="1"/>
  <c r="D29" i="1"/>
  <c r="E29" i="1"/>
  <c r="F29" i="1"/>
  <c r="C29" i="1"/>
  <c r="D17" i="1"/>
  <c r="E17" i="1"/>
  <c r="F17" i="1"/>
  <c r="C17" i="1"/>
  <c r="F70" i="1" l="1"/>
  <c r="I12" i="1" s="1"/>
  <c r="D84" i="1"/>
  <c r="G12" i="1"/>
  <c r="H12" i="1"/>
  <c r="G13" i="1"/>
  <c r="H13" i="1"/>
  <c r="G14" i="1"/>
  <c r="H14" i="1"/>
  <c r="G15" i="1"/>
  <c r="H15" i="1"/>
  <c r="G17" i="1"/>
  <c r="H17" i="1"/>
  <c r="G20" i="1"/>
  <c r="H20" i="1"/>
  <c r="G21" i="1"/>
  <c r="H21" i="1"/>
  <c r="H22" i="1"/>
  <c r="H23" i="1"/>
  <c r="H24" i="1"/>
  <c r="H25" i="1"/>
  <c r="H26" i="1"/>
  <c r="H27" i="1"/>
  <c r="G29" i="1"/>
  <c r="H29" i="1"/>
  <c r="G32" i="1"/>
  <c r="H32" i="1"/>
  <c r="G33" i="1"/>
  <c r="H33" i="1"/>
  <c r="G34" i="1"/>
  <c r="H34" i="1"/>
  <c r="G35" i="1"/>
  <c r="H35" i="1"/>
  <c r="G36" i="1"/>
  <c r="H36" i="1"/>
  <c r="G37" i="1"/>
  <c r="H37" i="1"/>
  <c r="H38" i="1"/>
  <c r="H39" i="1"/>
  <c r="H40" i="1"/>
  <c r="H41" i="1"/>
  <c r="H42" i="1"/>
  <c r="G44" i="1"/>
  <c r="H44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5" i="1"/>
  <c r="H55" i="1"/>
  <c r="G58" i="1"/>
  <c r="H58" i="1"/>
  <c r="G59" i="1"/>
  <c r="H59" i="1"/>
  <c r="G61" i="1"/>
  <c r="H61" i="1"/>
  <c r="G64" i="1"/>
  <c r="H64" i="1"/>
  <c r="G65" i="1"/>
  <c r="H65" i="1"/>
  <c r="G66" i="1"/>
  <c r="H66" i="1"/>
  <c r="G68" i="1"/>
  <c r="H68" i="1"/>
  <c r="G72" i="1"/>
  <c r="H72" i="1"/>
  <c r="G73" i="1"/>
  <c r="H73" i="1"/>
  <c r="G74" i="1"/>
  <c r="H74" i="1"/>
  <c r="G77" i="1"/>
  <c r="H77" i="1"/>
  <c r="H79" i="1"/>
  <c r="H82" i="1"/>
  <c r="H11" i="1"/>
  <c r="G11" i="1"/>
  <c r="I68" i="1" l="1"/>
  <c r="I49" i="1"/>
  <c r="I33" i="1"/>
  <c r="I44" i="1"/>
  <c r="I27" i="1"/>
  <c r="I70" i="1"/>
  <c r="I66" i="1"/>
  <c r="I29" i="1"/>
  <c r="I42" i="1"/>
  <c r="I61" i="1"/>
  <c r="I41" i="1"/>
  <c r="I59" i="1"/>
  <c r="I40" i="1"/>
  <c r="I24" i="1"/>
  <c r="I34" i="1"/>
  <c r="I26" i="1"/>
  <c r="I25" i="1"/>
  <c r="I58" i="1"/>
  <c r="I39" i="1"/>
  <c r="I23" i="1"/>
  <c r="H70" i="1"/>
  <c r="I55" i="1"/>
  <c r="I38" i="1"/>
  <c r="I22" i="1"/>
  <c r="I50" i="1"/>
  <c r="I48" i="1"/>
  <c r="I64" i="1"/>
  <c r="I53" i="1"/>
  <c r="I21" i="1"/>
  <c r="F84" i="1"/>
  <c r="I52" i="1"/>
  <c r="I36" i="1"/>
  <c r="I20" i="1"/>
  <c r="I65" i="1"/>
  <c r="I37" i="1"/>
  <c r="I11" i="1"/>
  <c r="I51" i="1"/>
  <c r="I35" i="1"/>
  <c r="I17" i="1"/>
  <c r="I15" i="1"/>
  <c r="I47" i="1"/>
  <c r="I32" i="1"/>
  <c r="I14" i="1"/>
  <c r="I13" i="1"/>
</calcChain>
</file>

<file path=xl/sharedStrings.xml><?xml version="1.0" encoding="utf-8"?>
<sst xmlns="http://schemas.openxmlformats.org/spreadsheetml/2006/main" count="106" uniqueCount="64">
  <si>
    <t xml:space="preserve">IMPORT OF COMMODITY AND COMMODITY-BASED PRODUCTS </t>
  </si>
  <si>
    <t>Commodity and Commodity-based 
Products</t>
  </si>
  <si>
    <t>Unit</t>
  </si>
  <si>
    <t>% Change</t>
  </si>
  <si>
    <t>Contribution to Total Import of Commodity and Commodity-based Products (%)</t>
  </si>
  <si>
    <t>Quantity</t>
  </si>
  <si>
    <t>RM Million</t>
  </si>
  <si>
    <t>Value</t>
  </si>
  <si>
    <t>‘000T</t>
  </si>
  <si>
    <t>Palm Kernel Oil</t>
  </si>
  <si>
    <t>Palm-based Oleochemical</t>
  </si>
  <si>
    <t>Other Palm-based Products</t>
  </si>
  <si>
    <t>Palm Kernel Cake</t>
  </si>
  <si>
    <t>Sub-Total</t>
  </si>
  <si>
    <t>Natural Rubber</t>
  </si>
  <si>
    <t>Other Rubber</t>
  </si>
  <si>
    <t xml:space="preserve">Tyres </t>
  </si>
  <si>
    <t>Inner Tubes</t>
  </si>
  <si>
    <t>Latex Goods</t>
  </si>
  <si>
    <t>Footwear</t>
  </si>
  <si>
    <t>Industrial Rubber Goods</t>
  </si>
  <si>
    <t>General Rubber Goods</t>
  </si>
  <si>
    <t>Saw Logs</t>
  </si>
  <si>
    <t>‘000m3</t>
  </si>
  <si>
    <t>Sawn Timber</t>
  </si>
  <si>
    <t>Fibreboard</t>
  </si>
  <si>
    <t>Plywood</t>
  </si>
  <si>
    <t>Mouldings</t>
  </si>
  <si>
    <t>Veneer Sheet</t>
  </si>
  <si>
    <t>Builder's Joinery &amp; Carpentry</t>
  </si>
  <si>
    <t>Wooden &amp; Rattan Furniture</t>
  </si>
  <si>
    <t>Other Timber Products</t>
  </si>
  <si>
    <t>Chipboard/Particleboard</t>
  </si>
  <si>
    <t>Cocoa Butter</t>
  </si>
  <si>
    <t>Cocoa Paste Not Defatted</t>
  </si>
  <si>
    <t>Cocoa Paste, Wholly or Partly Defatted</t>
  </si>
  <si>
    <t>Cocoa Shell</t>
  </si>
  <si>
    <t>Chocolate</t>
  </si>
  <si>
    <t>Tobacco Products</t>
  </si>
  <si>
    <t>Black Pepper</t>
  </si>
  <si>
    <t>White Pepper</t>
  </si>
  <si>
    <t>Green Pepper</t>
  </si>
  <si>
    <t>Crude Petroleum</t>
  </si>
  <si>
    <t>Condensate and Other Petroleum Oil</t>
  </si>
  <si>
    <t>Refined Petroleum Products</t>
  </si>
  <si>
    <t>Liquefied Natural Gas</t>
  </si>
  <si>
    <t>Electrical and Electronic Products</t>
  </si>
  <si>
    <t>Total Import of Merchandise</t>
  </si>
  <si>
    <t xml:space="preserve">Note : </t>
  </si>
  <si>
    <t xml:space="preserve">         Sub-totals may not add up exactly to totals due to rounding</t>
  </si>
  <si>
    <r>
      <t xml:space="preserve">Palm Oil </t>
    </r>
    <r>
      <rPr>
        <vertAlign val="superscript"/>
        <sz val="18"/>
        <color theme="1"/>
        <rFont val="Arial"/>
        <family val="2"/>
      </rPr>
      <t>(1)</t>
    </r>
  </si>
  <si>
    <r>
      <t>Cocoa Beans</t>
    </r>
    <r>
      <rPr>
        <vertAlign val="superscript"/>
        <sz val="18"/>
        <color theme="1"/>
        <rFont val="Arial"/>
        <family val="2"/>
      </rPr>
      <t xml:space="preserve"> (2)</t>
    </r>
  </si>
  <si>
    <r>
      <t>Cocoa Powder</t>
    </r>
    <r>
      <rPr>
        <vertAlign val="superscript"/>
        <sz val="18"/>
        <color theme="1"/>
        <rFont val="Arial"/>
        <family val="2"/>
      </rPr>
      <t xml:space="preserve"> (3)</t>
    </r>
  </si>
  <si>
    <r>
      <t xml:space="preserve">Tobacco Raw </t>
    </r>
    <r>
      <rPr>
        <vertAlign val="superscript"/>
        <sz val="18"/>
        <color theme="1"/>
        <rFont val="Arial"/>
        <family val="2"/>
      </rPr>
      <t>(4)</t>
    </r>
  </si>
  <si>
    <r>
      <t xml:space="preserve">       </t>
    </r>
    <r>
      <rPr>
        <vertAlign val="superscript"/>
        <sz val="16"/>
        <color theme="1"/>
        <rFont val="Arial"/>
        <family val="2"/>
      </rPr>
      <t xml:space="preserve"> (1)</t>
    </r>
    <r>
      <rPr>
        <sz val="16"/>
        <color theme="1"/>
        <rFont val="Arial"/>
        <family val="2"/>
      </rPr>
      <t xml:space="preserve"> Includes crude and processed</t>
    </r>
  </si>
  <si>
    <r>
      <t xml:space="preserve">        </t>
    </r>
    <r>
      <rPr>
        <vertAlign val="superscript"/>
        <sz val="16"/>
        <color theme="1"/>
        <rFont val="Arial"/>
        <family val="2"/>
      </rPr>
      <t>(2)</t>
    </r>
    <r>
      <rPr>
        <sz val="16"/>
        <color theme="1"/>
        <rFont val="Arial"/>
        <family val="2"/>
      </rPr>
      <t xml:space="preserve"> Re-export</t>
    </r>
  </si>
  <si>
    <r>
      <t xml:space="preserve">        </t>
    </r>
    <r>
      <rPr>
        <vertAlign val="superscript"/>
        <sz val="16"/>
        <color theme="1"/>
        <rFont val="Arial"/>
        <family val="2"/>
      </rPr>
      <t xml:space="preserve">(3) </t>
    </r>
    <r>
      <rPr>
        <sz val="16"/>
        <color theme="1"/>
        <rFont val="Arial"/>
        <family val="2"/>
      </rPr>
      <t>Including Cocoa Powder not Containing and Containing Added Sugar or Other Sweetening Matter</t>
    </r>
  </si>
  <si>
    <r>
      <t xml:space="preserve">        </t>
    </r>
    <r>
      <rPr>
        <vertAlign val="superscript"/>
        <sz val="16"/>
        <color theme="1"/>
        <rFont val="Arial"/>
        <family val="2"/>
      </rPr>
      <t xml:space="preserve">(4) </t>
    </r>
    <r>
      <rPr>
        <sz val="16"/>
        <color theme="1"/>
        <rFont val="Arial"/>
        <family val="2"/>
      </rPr>
      <t>Tobacco unmanufactured</t>
    </r>
  </si>
  <si>
    <r>
      <t xml:space="preserve">        </t>
    </r>
    <r>
      <rPr>
        <vertAlign val="superscript"/>
        <sz val="16"/>
        <color theme="1"/>
        <rFont val="Arial"/>
        <family val="2"/>
      </rPr>
      <t xml:space="preserve"> p</t>
    </r>
    <r>
      <rPr>
        <sz val="16"/>
        <color theme="1"/>
        <rFont val="Arial"/>
        <family val="2"/>
      </rPr>
      <t xml:space="preserve"> Preliminary</t>
    </r>
  </si>
  <si>
    <t>Total Import of Commodity and Commodity-based Products</t>
  </si>
  <si>
    <t>Total Import of Commodity andCommodity-based Products to Total Import of Merchandise (%)</t>
  </si>
  <si>
    <t>JANUARY - SEPTEMBER 2021 &amp; 2022</t>
  </si>
  <si>
    <t>January - September 2021</t>
  </si>
  <si>
    <r>
      <t>January - September 2022</t>
    </r>
    <r>
      <rPr>
        <b/>
        <vertAlign val="superscript"/>
        <sz val="16"/>
        <color theme="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</si>
</sst>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\ ;&quot; (&quot;#,##0.00\);&quot; -&quot;#\ ;@\ "/>
    <numFmt numFmtId="165" formatCode="_(* #,##0_);_(* \(#,##0\);_(* &quot;-&quot;??_);_(@_)"/>
    <numFmt numFmtId="166" formatCode="0.00_);\(0.00\)"/>
    <numFmt numFmtId="167" formatCode="#,##0.0\ ;&quot; (&quot;#,##0.0\);&quot; -&quot;#\ ;@\ "/>
    <numFmt numFmtId="168" formatCode="#,##0.00\ ;&quot; (&quot;#,##0.00\);&quot; -&quot;#.0\ ;@\ "/>
  </numFmts>
  <fonts count="22">
    <font>
      <sz val="10"/>
      <name val="Arial"/>
      <charset val="134"/>
    </font>
    <font>
      <sz val="18"/>
      <color theme="1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22"/>
      <color theme="1"/>
      <name val="Arial"/>
      <family val="2"/>
    </font>
    <font>
      <b/>
      <i/>
      <sz val="18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8"/>
      <color theme="1"/>
      <name val="Arial"/>
      <family val="2"/>
    </font>
    <font>
      <vertAlign val="superscript"/>
      <sz val="16"/>
      <color theme="1"/>
      <name val="Arial"/>
      <family val="2"/>
    </font>
    <font>
      <sz val="20"/>
      <color theme="1"/>
      <name val="Arial"/>
      <family val="2"/>
    </font>
    <font>
      <b/>
      <sz val="9"/>
      <color theme="1"/>
      <name val="Calibri"/>
      <family val="2"/>
    </font>
    <font>
      <b/>
      <vertAlign val="superscript"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6F2F1"/>
        <bgColor indexed="26"/>
      </patternFill>
    </fill>
    <fill>
      <patternFill patternType="solid">
        <fgColor rgb="FFC6F2F1"/>
        <bgColor indexed="64"/>
      </patternFill>
    </fill>
    <fill>
      <patternFill patternType="solid">
        <fgColor rgb="FF40D4D0"/>
        <bgColor indexed="64"/>
      </patternFill>
    </fill>
    <fill>
      <patternFill patternType="solid">
        <fgColor rgb="FF81E3E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auto="1"/>
      </top>
      <bottom/>
      <diagonal/>
    </border>
  </borders>
  <cellStyleXfs count="4">
    <xf numFmtId="0" fontId="0" fillId="0" borderId="0"/>
    <xf numFmtId="164" fontId="15" fillId="0" borderId="0" applyFill="0" applyAlignment="0" applyProtection="0"/>
    <xf numFmtId="9" fontId="15" fillId="0" borderId="0" applyFont="0" applyFill="0" applyBorder="0" applyAlignment="0" applyProtection="0"/>
    <xf numFmtId="0" fontId="16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/>
    <xf numFmtId="0" fontId="1" fillId="0" borderId="10" xfId="0" applyFont="1" applyBorder="1" applyAlignment="1">
      <alignment horizontal="center"/>
    </xf>
    <xf numFmtId="164" fontId="1" fillId="0" borderId="1" xfId="1" applyFont="1" applyFill="1" applyBorder="1" applyAlignment="1" applyProtection="1">
      <alignment horizontal="right"/>
    </xf>
    <xf numFmtId="164" fontId="1" fillId="0" borderId="25" xfId="1" applyFont="1" applyFill="1" applyBorder="1" applyAlignment="1" applyProtection="1">
      <alignment horizontal="righ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2"/>
    </xf>
    <xf numFmtId="0" fontId="1" fillId="0" borderId="1" xfId="0" applyFont="1" applyBorder="1"/>
    <xf numFmtId="0" fontId="1" fillId="0" borderId="26" xfId="0" applyFont="1" applyBorder="1" applyAlignment="1">
      <alignment horizontal="center"/>
    </xf>
    <xf numFmtId="0" fontId="8" fillId="0" borderId="7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25" xfId="0" applyFont="1" applyBorder="1"/>
    <xf numFmtId="0" fontId="8" fillId="0" borderId="25" xfId="0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164" fontId="8" fillId="0" borderId="7" xfId="1" applyFont="1" applyFill="1" applyBorder="1" applyAlignment="1" applyProtection="1">
      <alignment horizontal="right"/>
    </xf>
    <xf numFmtId="164" fontId="8" fillId="0" borderId="22" xfId="1" applyFont="1" applyFill="1" applyBorder="1" applyAlignment="1" applyProtection="1">
      <alignment horizontal="center"/>
    </xf>
    <xf numFmtId="0" fontId="1" fillId="0" borderId="25" xfId="0" applyFont="1" applyBorder="1"/>
    <xf numFmtId="164" fontId="8" fillId="0" borderId="24" xfId="1" applyFont="1" applyFill="1" applyBorder="1" applyAlignment="1" applyProtection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4" fillId="0" borderId="0" xfId="3" applyFont="1"/>
    <xf numFmtId="0" fontId="11" fillId="0" borderId="0" xfId="3" applyFont="1" applyAlignment="1">
      <alignment horizontal="center"/>
    </xf>
    <xf numFmtId="0" fontId="9" fillId="0" borderId="0" xfId="0" applyFont="1"/>
    <xf numFmtId="2" fontId="9" fillId="0" borderId="0" xfId="0" applyNumberFormat="1" applyFont="1" applyAlignment="1">
      <alignment horizontal="right"/>
    </xf>
    <xf numFmtId="0" fontId="11" fillId="0" borderId="0" xfId="3" applyFont="1"/>
    <xf numFmtId="164" fontId="12" fillId="2" borderId="0" xfId="1" applyFont="1" applyFill="1" applyAlignment="1" applyProtection="1"/>
    <xf numFmtId="164" fontId="12" fillId="2" borderId="0" xfId="1" applyFont="1" applyFill="1" applyAlignment="1" applyProtection="1">
      <alignment horizontal="right"/>
    </xf>
    <xf numFmtId="164" fontId="13" fillId="2" borderId="0" xfId="1" applyFont="1" applyFill="1" applyAlignment="1" applyProtection="1"/>
    <xf numFmtId="164" fontId="13" fillId="2" borderId="0" xfId="1" applyFont="1" applyFill="1" applyAlignment="1" applyProtection="1">
      <alignment horizontal="right"/>
    </xf>
    <xf numFmtId="0" fontId="14" fillId="0" borderId="0" xfId="0" applyFont="1"/>
    <xf numFmtId="0" fontId="14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164" fontId="8" fillId="0" borderId="7" xfId="1" applyFont="1" applyFill="1" applyBorder="1" applyAlignment="1" applyProtection="1">
      <alignment horizontal="right" vertical="center"/>
    </xf>
    <xf numFmtId="164" fontId="4" fillId="2" borderId="0" xfId="1" applyFont="1" applyFill="1" applyAlignment="1" applyProtection="1">
      <alignment horizontal="right"/>
    </xf>
    <xf numFmtId="164" fontId="7" fillId="2" borderId="0" xfId="1" applyFont="1" applyFill="1" applyAlignment="1" applyProtection="1">
      <alignment horizontal="right"/>
    </xf>
    <xf numFmtId="0" fontId="4" fillId="2" borderId="0" xfId="0" applyFont="1" applyFill="1" applyAlignment="1">
      <alignment horizontal="right"/>
    </xf>
    <xf numFmtId="0" fontId="8" fillId="5" borderId="7" xfId="0" applyFont="1" applyFill="1" applyBorder="1"/>
    <xf numFmtId="0" fontId="8" fillId="5" borderId="22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6" borderId="25" xfId="0" applyFont="1" applyFill="1" applyBorder="1"/>
    <xf numFmtId="0" fontId="8" fillId="6" borderId="24" xfId="0" applyFont="1" applyFill="1" applyBorder="1" applyAlignment="1">
      <alignment horizontal="center"/>
    </xf>
    <xf numFmtId="164" fontId="8" fillId="6" borderId="7" xfId="1" applyFont="1" applyFill="1" applyBorder="1" applyAlignment="1" applyProtection="1">
      <alignment horizontal="right"/>
    </xf>
    <xf numFmtId="0" fontId="8" fillId="6" borderId="7" xfId="0" applyFont="1" applyFill="1" applyBorder="1"/>
    <xf numFmtId="0" fontId="8" fillId="6" borderId="7" xfId="0" applyFont="1" applyFill="1" applyBorder="1" applyAlignment="1">
      <alignment horizontal="center"/>
    </xf>
    <xf numFmtId="164" fontId="8" fillId="6" borderId="22" xfId="1" applyFont="1" applyFill="1" applyBorder="1" applyAlignment="1" applyProtection="1">
      <alignment horizontal="center"/>
    </xf>
    <xf numFmtId="164" fontId="19" fillId="0" borderId="0" xfId="1" applyFont="1" applyAlignment="1">
      <alignment horizontal="right"/>
    </xf>
    <xf numFmtId="164" fontId="4" fillId="0" borderId="0" xfId="1" applyFont="1" applyAlignment="1">
      <alignment horizontal="right"/>
    </xf>
    <xf numFmtId="164" fontId="1" fillId="0" borderId="0" xfId="1" applyFont="1" applyAlignment="1">
      <alignment horizontal="right"/>
    </xf>
    <xf numFmtId="164" fontId="1" fillId="0" borderId="13" xfId="1" applyFont="1" applyFill="1" applyBorder="1" applyAlignment="1" applyProtection="1">
      <alignment horizontal="right"/>
    </xf>
    <xf numFmtId="164" fontId="8" fillId="0" borderId="14" xfId="1" applyFont="1" applyFill="1" applyBorder="1" applyAlignment="1" applyProtection="1">
      <alignment horizontal="right"/>
    </xf>
    <xf numFmtId="43" fontId="20" fillId="0" borderId="23" xfId="0" applyNumberFormat="1" applyFont="1" applyBorder="1" applyAlignment="1">
      <alignment vertical="center"/>
    </xf>
    <xf numFmtId="165" fontId="20" fillId="0" borderId="24" xfId="0" applyNumberFormat="1" applyFont="1" applyBorder="1" applyAlignment="1">
      <alignment vertical="center"/>
    </xf>
    <xf numFmtId="164" fontId="8" fillId="5" borderId="14" xfId="1" applyFont="1" applyFill="1" applyBorder="1" applyAlignment="1" applyProtection="1">
      <alignment horizontal="right" vertical="center"/>
    </xf>
    <xf numFmtId="164" fontId="8" fillId="0" borderId="21" xfId="1" applyFont="1" applyFill="1" applyBorder="1" applyAlignment="1" applyProtection="1">
      <alignment horizontal="right" vertical="center"/>
    </xf>
    <xf numFmtId="164" fontId="8" fillId="0" borderId="29" xfId="1" applyFont="1" applyFill="1" applyBorder="1" applyAlignment="1" applyProtection="1">
      <alignment horizontal="right"/>
    </xf>
    <xf numFmtId="43" fontId="11" fillId="0" borderId="0" xfId="1" applyNumberFormat="1" applyFont="1" applyFill="1" applyAlignment="1">
      <alignment horizontal="right"/>
    </xf>
    <xf numFmtId="165" fontId="11" fillId="0" borderId="0" xfId="1" applyNumberFormat="1" applyFont="1" applyFill="1" applyAlignment="1">
      <alignment horizontal="right"/>
    </xf>
    <xf numFmtId="0" fontId="12" fillId="0" borderId="0" xfId="0" applyFont="1" applyAlignment="1">
      <alignment horizontal="right"/>
    </xf>
    <xf numFmtId="0" fontId="13" fillId="2" borderId="0" xfId="0" applyFont="1" applyFill="1" applyAlignment="1">
      <alignment horizontal="right"/>
    </xf>
    <xf numFmtId="43" fontId="14" fillId="0" borderId="0" xfId="1" applyNumberFormat="1" applyFont="1" applyAlignment="1">
      <alignment horizontal="right"/>
    </xf>
    <xf numFmtId="165" fontId="14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8" fillId="6" borderId="29" xfId="1" applyFont="1" applyFill="1" applyBorder="1" applyAlignment="1" applyProtection="1">
      <alignment horizontal="right" vertical="center"/>
    </xf>
    <xf numFmtId="0" fontId="8" fillId="6" borderId="31" xfId="0" applyFont="1" applyFill="1" applyBorder="1" applyAlignment="1">
      <alignment wrapText="1"/>
    </xf>
    <xf numFmtId="0" fontId="8" fillId="6" borderId="32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30" xfId="0" applyFont="1" applyBorder="1" applyAlignment="1">
      <alignment vertical="center" wrapText="1"/>
    </xf>
    <xf numFmtId="164" fontId="8" fillId="0" borderId="34" xfId="1" applyFont="1" applyFill="1" applyBorder="1" applyAlignment="1" applyProtection="1">
      <alignment horizontal="right"/>
    </xf>
    <xf numFmtId="166" fontId="8" fillId="0" borderId="35" xfId="1" applyNumberFormat="1" applyFont="1" applyFill="1" applyBorder="1" applyAlignment="1" applyProtection="1">
      <alignment horizontal="right" indent="1"/>
    </xf>
    <xf numFmtId="164" fontId="8" fillId="0" borderId="30" xfId="1" applyFont="1" applyFill="1" applyBorder="1" applyAlignment="1" applyProtection="1">
      <alignment horizontal="right"/>
    </xf>
    <xf numFmtId="164" fontId="8" fillId="6" borderId="33" xfId="1" applyFont="1" applyFill="1" applyBorder="1" applyAlignment="1" applyProtection="1">
      <alignment horizontal="right" vertical="center"/>
    </xf>
    <xf numFmtId="164" fontId="8" fillId="0" borderId="34" xfId="1" applyFont="1" applyFill="1" applyBorder="1" applyAlignment="1" applyProtection="1">
      <alignment horizontal="right" vertical="top"/>
    </xf>
    <xf numFmtId="164" fontId="1" fillId="0" borderId="7" xfId="1" applyFont="1" applyFill="1" applyBorder="1" applyAlignment="1" applyProtection="1">
      <alignment horizontal="right" vertical="center" indent="5"/>
    </xf>
    <xf numFmtId="164" fontId="1" fillId="0" borderId="20" xfId="1" applyFont="1" applyBorder="1" applyAlignment="1">
      <alignment horizontal="right" vertical="center"/>
    </xf>
    <xf numFmtId="164" fontId="1" fillId="0" borderId="7" xfId="1" applyFont="1" applyBorder="1" applyAlignment="1">
      <alignment horizontal="right" vertical="center"/>
    </xf>
    <xf numFmtId="164" fontId="1" fillId="0" borderId="19" xfId="1" applyFont="1" applyBorder="1" applyAlignment="1">
      <alignment horizontal="right" vertical="center"/>
    </xf>
    <xf numFmtId="164" fontId="1" fillId="0" borderId="14" xfId="1" applyFont="1" applyFill="1" applyBorder="1" applyAlignment="1" applyProtection="1">
      <alignment horizontal="right" vertical="center"/>
    </xf>
    <xf numFmtId="164" fontId="1" fillId="0" borderId="17" xfId="1" applyFont="1" applyFill="1" applyBorder="1" applyAlignment="1" applyProtection="1">
      <alignment horizontal="right" vertical="center"/>
    </xf>
    <xf numFmtId="164" fontId="1" fillId="0" borderId="1" xfId="1" applyFont="1" applyFill="1" applyBorder="1" applyAlignment="1" applyProtection="1">
      <alignment horizontal="right" vertical="center"/>
    </xf>
    <xf numFmtId="164" fontId="1" fillId="0" borderId="22" xfId="1" applyFont="1" applyFill="1" applyBorder="1" applyAlignment="1" applyProtection="1">
      <alignment horizontal="right" vertical="center"/>
    </xf>
    <xf numFmtId="164" fontId="1" fillId="0" borderId="7" xfId="1" applyFont="1" applyFill="1" applyBorder="1" applyAlignment="1">
      <alignment horizontal="right" vertical="center"/>
    </xf>
    <xf numFmtId="43" fontId="1" fillId="0" borderId="7" xfId="1" applyNumberFormat="1" applyFont="1" applyFill="1" applyBorder="1" applyAlignment="1" applyProtection="1">
      <alignment horizontal="right" vertical="center"/>
    </xf>
    <xf numFmtId="164" fontId="1" fillId="0" borderId="7" xfId="1" applyFont="1" applyFill="1" applyBorder="1" applyAlignment="1" applyProtection="1">
      <alignment horizontal="right" vertical="center"/>
    </xf>
    <xf numFmtId="164" fontId="8" fillId="5" borderId="7" xfId="1" applyFont="1" applyFill="1" applyBorder="1" applyAlignment="1" applyProtection="1">
      <alignment horizontal="right" vertical="center"/>
    </xf>
    <xf numFmtId="164" fontId="1" fillId="0" borderId="25" xfId="1" applyFont="1" applyFill="1" applyBorder="1" applyAlignment="1" applyProtection="1">
      <alignment horizontal="right" vertical="center"/>
    </xf>
    <xf numFmtId="164" fontId="1" fillId="0" borderId="13" xfId="1" applyFont="1" applyFill="1" applyBorder="1" applyAlignment="1" applyProtection="1">
      <alignment horizontal="right" vertical="center"/>
    </xf>
    <xf numFmtId="164" fontId="1" fillId="0" borderId="0" xfId="1" applyFont="1" applyAlignment="1">
      <alignment horizontal="right" vertical="center"/>
    </xf>
    <xf numFmtId="164" fontId="1" fillId="0" borderId="21" xfId="1" applyFont="1" applyFill="1" applyBorder="1" applyAlignment="1" applyProtection="1">
      <alignment horizontal="right" vertical="center"/>
    </xf>
    <xf numFmtId="164" fontId="1" fillId="0" borderId="0" xfId="1" applyFont="1" applyFill="1" applyAlignment="1" applyProtection="1">
      <alignment horizontal="right" vertical="center"/>
    </xf>
    <xf numFmtId="164" fontId="1" fillId="0" borderId="10" xfId="1" applyFont="1" applyFill="1" applyBorder="1" applyAlignment="1" applyProtection="1">
      <alignment horizontal="right" vertical="center"/>
    </xf>
    <xf numFmtId="164" fontId="1" fillId="0" borderId="27" xfId="1" applyFont="1" applyFill="1" applyBorder="1" applyAlignment="1" applyProtection="1">
      <alignment horizontal="right" vertical="center"/>
    </xf>
    <xf numFmtId="164" fontId="8" fillId="5" borderId="22" xfId="1" applyFont="1" applyFill="1" applyBorder="1" applyAlignment="1" applyProtection="1">
      <alignment horizontal="right" vertical="center"/>
    </xf>
    <xf numFmtId="164" fontId="8" fillId="0" borderId="25" xfId="1" applyFont="1" applyFill="1" applyBorder="1" applyAlignment="1" applyProtection="1">
      <alignment horizontal="right" vertical="center"/>
    </xf>
    <xf numFmtId="164" fontId="8" fillId="0" borderId="22" xfId="1" applyFont="1" applyFill="1" applyBorder="1" applyAlignment="1" applyProtection="1">
      <alignment horizontal="right" vertical="center"/>
    </xf>
    <xf numFmtId="164" fontId="8" fillId="0" borderId="1" xfId="1" applyFont="1" applyFill="1" applyBorder="1" applyAlignment="1" applyProtection="1">
      <alignment horizontal="right" vertical="center"/>
    </xf>
    <xf numFmtId="164" fontId="8" fillId="0" borderId="26" xfId="1" applyFont="1" applyFill="1" applyBorder="1" applyAlignment="1" applyProtection="1">
      <alignment horizontal="right" vertical="center"/>
    </xf>
    <xf numFmtId="10" fontId="1" fillId="0" borderId="7" xfId="2" applyNumberFormat="1" applyFont="1" applyFill="1" applyBorder="1" applyAlignment="1" applyProtection="1">
      <alignment horizontal="right" vertical="center"/>
    </xf>
    <xf numFmtId="164" fontId="8" fillId="0" borderId="28" xfId="1" applyFont="1" applyFill="1" applyBorder="1" applyAlignment="1" applyProtection="1">
      <alignment horizontal="right" vertical="center"/>
    </xf>
    <xf numFmtId="164" fontId="8" fillId="0" borderId="0" xfId="1" applyFont="1" applyFill="1" applyAlignment="1" applyProtection="1">
      <alignment horizontal="right" vertical="center"/>
    </xf>
    <xf numFmtId="4" fontId="1" fillId="0" borderId="7" xfId="1" applyNumberFormat="1" applyFont="1" applyFill="1" applyBorder="1" applyAlignment="1" applyProtection="1">
      <alignment horizontal="right" vertical="center"/>
    </xf>
    <xf numFmtId="4" fontId="1" fillId="0" borderId="25" xfId="1" applyNumberFormat="1" applyFont="1" applyFill="1" applyBorder="1" applyAlignment="1" applyProtection="1">
      <alignment horizontal="right" vertical="center"/>
    </xf>
    <xf numFmtId="164" fontId="8" fillId="0" borderId="14" xfId="1" applyFont="1" applyFill="1" applyBorder="1" applyAlignment="1" applyProtection="1">
      <alignment horizontal="right" vertical="center"/>
    </xf>
    <xf numFmtId="164" fontId="8" fillId="6" borderId="0" xfId="1" applyFont="1" applyFill="1" applyAlignment="1" applyProtection="1">
      <alignment horizontal="right" vertical="center"/>
    </xf>
    <xf numFmtId="4" fontId="8" fillId="6" borderId="14" xfId="1" applyNumberFormat="1" applyFont="1" applyFill="1" applyBorder="1" applyAlignment="1" applyProtection="1">
      <alignment horizontal="right" vertical="center"/>
    </xf>
    <xf numFmtId="164" fontId="8" fillId="6" borderId="14" xfId="1" applyFont="1" applyFill="1" applyBorder="1" applyAlignment="1" applyProtection="1">
      <alignment horizontal="right" vertical="center"/>
    </xf>
    <xf numFmtId="164" fontId="8" fillId="5" borderId="7" xfId="1" applyFont="1" applyFill="1" applyBorder="1" applyAlignment="1" applyProtection="1">
      <alignment horizontal="right" vertical="center" indent="5"/>
    </xf>
    <xf numFmtId="164" fontId="8" fillId="0" borderId="36" xfId="1" applyFont="1" applyFill="1" applyBorder="1" applyAlignment="1" applyProtection="1">
      <alignment horizontal="center"/>
    </xf>
    <xf numFmtId="2" fontId="8" fillId="0" borderId="12" xfId="1" applyNumberFormat="1" applyFont="1" applyFill="1" applyBorder="1" applyAlignment="1" applyProtection="1">
      <alignment horizontal="center"/>
    </xf>
    <xf numFmtId="2" fontId="1" fillId="0" borderId="19" xfId="1" applyNumberFormat="1" applyFont="1" applyFill="1" applyBorder="1" applyAlignment="1" applyProtection="1">
      <alignment horizontal="right" vertical="center" indent="2"/>
    </xf>
    <xf numFmtId="2" fontId="8" fillId="5" borderId="19" xfId="1" applyNumberFormat="1" applyFont="1" applyFill="1" applyBorder="1" applyAlignment="1" applyProtection="1">
      <alignment horizontal="right" vertical="center" indent="2"/>
    </xf>
    <xf numFmtId="2" fontId="8" fillId="6" borderId="19" xfId="1" applyNumberFormat="1" applyFont="1" applyFill="1" applyBorder="1" applyAlignment="1" applyProtection="1">
      <alignment horizontal="right" vertical="center" indent="2"/>
    </xf>
    <xf numFmtId="2" fontId="1" fillId="0" borderId="12" xfId="1" applyNumberFormat="1" applyFont="1" applyFill="1" applyBorder="1" applyAlignment="1" applyProtection="1">
      <alignment horizontal="right" vertical="center" indent="2"/>
    </xf>
    <xf numFmtId="2" fontId="8" fillId="6" borderId="12" xfId="1" applyNumberFormat="1" applyFont="1" applyFill="1" applyBorder="1" applyAlignment="1" applyProtection="1">
      <alignment horizontal="right" vertical="center" indent="2"/>
    </xf>
    <xf numFmtId="164" fontId="1" fillId="0" borderId="30" xfId="1" applyFont="1" applyFill="1" applyBorder="1" applyAlignment="1" applyProtection="1">
      <alignment horizontal="right" vertical="center" indent="5"/>
    </xf>
    <xf numFmtId="164" fontId="8" fillId="6" borderId="30" xfId="1" applyFont="1" applyFill="1" applyBorder="1" applyAlignment="1" applyProtection="1">
      <alignment horizontal="right" vertical="center" indent="5"/>
    </xf>
    <xf numFmtId="164" fontId="8" fillId="0" borderId="38" xfId="1" applyFont="1" applyFill="1" applyBorder="1" applyAlignment="1" applyProtection="1"/>
    <xf numFmtId="166" fontId="8" fillId="0" borderId="12" xfId="1" applyNumberFormat="1" applyFont="1" applyFill="1" applyBorder="1" applyAlignment="1" applyProtection="1"/>
    <xf numFmtId="166" fontId="8" fillId="0" borderId="28" xfId="1" applyNumberFormat="1" applyFont="1" applyFill="1" applyBorder="1" applyAlignment="1" applyProtection="1"/>
    <xf numFmtId="164" fontId="1" fillId="0" borderId="37" xfId="1" applyFont="1" applyFill="1" applyBorder="1" applyAlignment="1" applyProtection="1">
      <alignment horizontal="right"/>
    </xf>
    <xf numFmtId="164" fontId="1" fillId="0" borderId="39" xfId="1" applyFont="1" applyFill="1" applyBorder="1" applyAlignment="1" applyProtection="1">
      <alignment horizontal="right" vertical="center"/>
    </xf>
    <xf numFmtId="167" fontId="1" fillId="0" borderId="40" xfId="1" applyNumberFormat="1" applyFont="1" applyFill="1" applyBorder="1" applyAlignment="1" applyProtection="1">
      <alignment horizontal="right" vertical="center"/>
    </xf>
    <xf numFmtId="164" fontId="1" fillId="0" borderId="19" xfId="1" applyFont="1" applyFill="1" applyBorder="1" applyAlignment="1" applyProtection="1">
      <alignment horizontal="right" vertical="center"/>
    </xf>
    <xf numFmtId="164" fontId="1" fillId="0" borderId="37" xfId="1" applyFont="1" applyFill="1" applyBorder="1" applyAlignment="1" applyProtection="1">
      <alignment horizontal="right" vertical="center"/>
    </xf>
    <xf numFmtId="164" fontId="1" fillId="0" borderId="6" xfId="1" applyFont="1" applyFill="1" applyBorder="1" applyAlignment="1" applyProtection="1">
      <alignment horizontal="right" vertical="center"/>
    </xf>
    <xf numFmtId="164" fontId="8" fillId="0" borderId="41" xfId="1" applyFont="1" applyFill="1" applyBorder="1" applyAlignment="1" applyProtection="1">
      <alignment horizontal="right" vertical="center"/>
    </xf>
    <xf numFmtId="164" fontId="8" fillId="0" borderId="19" xfId="1" applyFont="1" applyFill="1" applyBorder="1" applyAlignment="1" applyProtection="1">
      <alignment horizontal="right" vertical="center"/>
    </xf>
    <xf numFmtId="167" fontId="1" fillId="0" borderId="7" xfId="1" applyNumberFormat="1" applyFont="1" applyFill="1" applyBorder="1" applyAlignment="1" applyProtection="1">
      <alignment horizontal="right"/>
    </xf>
    <xf numFmtId="167" fontId="1" fillId="0" borderId="42" xfId="1" applyNumberFormat="1" applyFont="1" applyFill="1" applyBorder="1" applyAlignment="1" applyProtection="1">
      <alignment horizontal="right" vertical="center"/>
    </xf>
    <xf numFmtId="164" fontId="8" fillId="6" borderId="39" xfId="1" applyFont="1" applyFill="1" applyBorder="1" applyAlignment="1" applyProtection="1">
      <alignment horizontal="right" vertical="center"/>
    </xf>
    <xf numFmtId="164" fontId="8" fillId="0" borderId="39" xfId="1" applyFont="1" applyFill="1" applyBorder="1" applyAlignment="1" applyProtection="1">
      <alignment horizontal="right" vertical="center"/>
    </xf>
    <xf numFmtId="164" fontId="1" fillId="0" borderId="40" xfId="1" applyFont="1" applyFill="1" applyBorder="1" applyAlignment="1" applyProtection="1">
      <alignment horizontal="right"/>
    </xf>
    <xf numFmtId="164" fontId="8" fillId="6" borderId="30" xfId="1" applyFont="1" applyFill="1" applyBorder="1" applyAlignment="1" applyProtection="1">
      <alignment horizontal="right"/>
    </xf>
    <xf numFmtId="0" fontId="7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17" fontId="7" fillId="3" borderId="3" xfId="0" quotePrefix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68" fontId="8" fillId="5" borderId="7" xfId="1" applyNumberFormat="1" applyFont="1" applyFill="1" applyBorder="1" applyAlignment="1" applyProtection="1">
      <alignment horizontal="right" vertical="center"/>
    </xf>
  </cellXfs>
  <cellStyles count="4">
    <cellStyle name="Comma" xfId="1" builtinId="3"/>
    <cellStyle name="Normal" xfId="0" builtinId="0"/>
    <cellStyle name="Normal_EXP 2009 (VAL &amp; QTY)" xfId="3"/>
    <cellStyle name="Percent" xfId="2" builtinId="5"/>
  </cellStyles>
  <dxfs count="0"/>
  <tableStyles count="0" defaultTableStyle="TableStyleMedium2" defaultPivotStyle="PivotStyleLight16"/>
  <colors>
    <mruColors>
      <color rgb="FF40D4D0"/>
      <color rgb="FF81E3E1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5"/>
  <sheetViews>
    <sheetView tabSelected="1" view="pageBreakPreview" zoomScale="60" zoomScaleNormal="75" workbookViewId="0">
      <pane ySplit="9" topLeftCell="A10" activePane="bottomLeft" state="frozen"/>
      <selection pane="bottomLeft" activeCell="O9" sqref="O9"/>
    </sheetView>
  </sheetViews>
  <sheetFormatPr defaultColWidth="9" defaultRowHeight="20.25"/>
  <cols>
    <col min="1" max="1" width="58.85546875" style="3" customWidth="1"/>
    <col min="2" max="2" width="22.7109375" style="4" customWidth="1"/>
    <col min="3" max="3" width="24.7109375" style="5" customWidth="1"/>
    <col min="4" max="4" width="23.42578125" style="5" customWidth="1"/>
    <col min="5" max="6" width="24.28515625" style="5" customWidth="1"/>
    <col min="7" max="7" width="27.140625" style="3" customWidth="1"/>
    <col min="8" max="8" width="27.140625" style="5" customWidth="1"/>
    <col min="9" max="9" width="30.140625" style="6" customWidth="1"/>
    <col min="10" max="16384" width="9" style="3"/>
  </cols>
  <sheetData>
    <row r="2" spans="1:9" s="1" customFormat="1" ht="27.75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3" spans="1:9" s="1" customFormat="1" ht="27.75">
      <c r="A3" s="167" t="s">
        <v>61</v>
      </c>
      <c r="B3" s="167"/>
      <c r="C3" s="167"/>
      <c r="D3" s="167"/>
      <c r="E3" s="167"/>
      <c r="F3" s="167"/>
      <c r="G3" s="167"/>
      <c r="H3" s="167"/>
      <c r="I3" s="167"/>
    </row>
    <row r="4" spans="1:9" s="1" customFormat="1" ht="25.5">
      <c r="A4" s="7"/>
      <c r="B4" s="8"/>
      <c r="C4" s="68"/>
      <c r="D4" s="69"/>
      <c r="E4" s="70"/>
      <c r="F4" s="70"/>
      <c r="H4" s="9"/>
      <c r="I4" s="9"/>
    </row>
    <row r="5" spans="1:9" s="1" customFormat="1" ht="24" customHeight="1">
      <c r="A5" s="168" t="s">
        <v>1</v>
      </c>
      <c r="B5" s="171" t="s">
        <v>2</v>
      </c>
      <c r="C5" s="158" t="s">
        <v>62</v>
      </c>
      <c r="D5" s="159"/>
      <c r="E5" s="158" t="s">
        <v>63</v>
      </c>
      <c r="F5" s="159"/>
      <c r="G5" s="162" t="s">
        <v>3</v>
      </c>
      <c r="H5" s="163"/>
      <c r="I5" s="155" t="s">
        <v>4</v>
      </c>
    </row>
    <row r="6" spans="1:9" s="1" customFormat="1" ht="23.25">
      <c r="A6" s="169"/>
      <c r="B6" s="172"/>
      <c r="C6" s="160"/>
      <c r="D6" s="161"/>
      <c r="E6" s="160"/>
      <c r="F6" s="161"/>
      <c r="G6" s="164"/>
      <c r="H6" s="165"/>
      <c r="I6" s="156"/>
    </row>
    <row r="7" spans="1:9" s="1" customFormat="1" ht="23.25">
      <c r="A7" s="169"/>
      <c r="B7" s="172"/>
      <c r="C7" s="174" t="s">
        <v>5</v>
      </c>
      <c r="D7" s="174" t="s">
        <v>6</v>
      </c>
      <c r="E7" s="174" t="s">
        <v>5</v>
      </c>
      <c r="F7" s="174" t="s">
        <v>6</v>
      </c>
      <c r="G7" s="174" t="s">
        <v>5</v>
      </c>
      <c r="H7" s="174" t="s">
        <v>7</v>
      </c>
      <c r="I7" s="156"/>
    </row>
    <row r="8" spans="1:9" s="1" customFormat="1" ht="23.25">
      <c r="A8" s="169"/>
      <c r="B8" s="172"/>
      <c r="C8" s="175"/>
      <c r="D8" s="175"/>
      <c r="E8" s="175"/>
      <c r="F8" s="175"/>
      <c r="G8" s="175"/>
      <c r="H8" s="175"/>
      <c r="I8" s="156"/>
    </row>
    <row r="9" spans="1:9" s="1" customFormat="1" ht="93.75" customHeight="1">
      <c r="A9" s="170"/>
      <c r="B9" s="173"/>
      <c r="C9" s="176"/>
      <c r="D9" s="176"/>
      <c r="E9" s="176"/>
      <c r="F9" s="176"/>
      <c r="G9" s="176"/>
      <c r="H9" s="176"/>
      <c r="I9" s="157"/>
    </row>
    <row r="10" spans="1:9" s="1" customFormat="1" ht="23.25">
      <c r="A10" s="10"/>
      <c r="B10" s="11"/>
      <c r="C10" s="71"/>
      <c r="D10" s="71"/>
      <c r="E10" s="72"/>
      <c r="F10" s="141"/>
      <c r="G10" s="138"/>
      <c r="H10" s="129"/>
      <c r="I10" s="17"/>
    </row>
    <row r="11" spans="1:9" s="1" customFormat="1" ht="22.5" customHeight="1">
      <c r="A11" s="12" t="s">
        <v>50</v>
      </c>
      <c r="B11" s="13" t="s">
        <v>8</v>
      </c>
      <c r="C11" s="96">
        <v>1164.1652900000001</v>
      </c>
      <c r="D11" s="97">
        <v>4793.5754260000003</v>
      </c>
      <c r="E11" s="97">
        <v>1187.131166638</v>
      </c>
      <c r="F11" s="98">
        <v>6842.4732459999996</v>
      </c>
      <c r="G11" s="131">
        <f>(E11-C11)/C11*100</f>
        <v>1.9727333253510611</v>
      </c>
      <c r="H11" s="131">
        <f>(F11-D11)/D11*100</f>
        <v>42.742580181109247</v>
      </c>
      <c r="I11" s="95">
        <f>F11/$F$70*100</f>
        <v>14.200792696577706</v>
      </c>
    </row>
    <row r="12" spans="1:9" s="1" customFormat="1" ht="23.25">
      <c r="A12" s="12" t="s">
        <v>9</v>
      </c>
      <c r="B12" s="13" t="s">
        <v>8</v>
      </c>
      <c r="C12" s="96">
        <v>237.09434999999996</v>
      </c>
      <c r="D12" s="97">
        <v>1235.641081</v>
      </c>
      <c r="E12" s="97">
        <v>192.94420499999995</v>
      </c>
      <c r="F12" s="98">
        <v>1420.734905</v>
      </c>
      <c r="G12" s="131">
        <f t="shared" ref="G12:G74" si="0">(E12-C12)/C12*100</f>
        <v>-18.621339985537411</v>
      </c>
      <c r="H12" s="131">
        <f t="shared" ref="H12:H74" si="1">(F12-D12)/D12*100</f>
        <v>14.979578361881934</v>
      </c>
      <c r="I12" s="95">
        <f t="shared" ref="I12:I70" si="2">F12/$F$70*100</f>
        <v>2.9485773838416289</v>
      </c>
    </row>
    <row r="13" spans="1:9" s="1" customFormat="1" ht="23.25">
      <c r="A13" s="12" t="s">
        <v>10</v>
      </c>
      <c r="B13" s="13" t="s">
        <v>8</v>
      </c>
      <c r="C13" s="96">
        <v>941.37537855000005</v>
      </c>
      <c r="D13" s="97">
        <v>5489.196903</v>
      </c>
      <c r="E13" s="97">
        <v>1196.3438185411778</v>
      </c>
      <c r="F13" s="98">
        <v>8327.4805109999998</v>
      </c>
      <c r="G13" s="131">
        <f t="shared" si="0"/>
        <v>27.084672682209458</v>
      </c>
      <c r="H13" s="131">
        <f t="shared" si="1"/>
        <v>51.70671881798954</v>
      </c>
      <c r="I13" s="95">
        <f t="shared" si="2"/>
        <v>17.282760219871232</v>
      </c>
    </row>
    <row r="14" spans="1:9" s="1" customFormat="1" ht="23.25">
      <c r="A14" s="12" t="s">
        <v>11</v>
      </c>
      <c r="B14" s="13" t="s">
        <v>8</v>
      </c>
      <c r="C14" s="96">
        <v>432.47869198000001</v>
      </c>
      <c r="D14" s="97">
        <v>1766.943569</v>
      </c>
      <c r="E14" s="97">
        <v>285.68458213460002</v>
      </c>
      <c r="F14" s="98">
        <v>1592.9041110000001</v>
      </c>
      <c r="G14" s="131">
        <f t="shared" si="0"/>
        <v>-33.942506895157855</v>
      </c>
      <c r="H14" s="131">
        <f t="shared" si="1"/>
        <v>-9.8497462541204666</v>
      </c>
      <c r="I14" s="95">
        <f t="shared" si="2"/>
        <v>3.3058954346750253</v>
      </c>
    </row>
    <row r="15" spans="1:9" s="1" customFormat="1" ht="23.25">
      <c r="A15" s="12" t="s">
        <v>12</v>
      </c>
      <c r="B15" s="13" t="s">
        <v>8</v>
      </c>
      <c r="C15" s="96">
        <v>1.2260899999999999</v>
      </c>
      <c r="D15" s="97">
        <v>3.8303880000000001</v>
      </c>
      <c r="E15" s="97">
        <v>9.8860000000000003E-2</v>
      </c>
      <c r="F15" s="98">
        <v>0.42736800000000003</v>
      </c>
      <c r="G15" s="131">
        <f t="shared" si="0"/>
        <v>-91.936970369222493</v>
      </c>
      <c r="H15" s="131">
        <f t="shared" si="1"/>
        <v>-88.842696875616781</v>
      </c>
      <c r="I15" s="95">
        <f t="shared" si="2"/>
        <v>8.869547830090297E-4</v>
      </c>
    </row>
    <row r="16" spans="1:9" s="1" customFormat="1" ht="23.25">
      <c r="A16" s="12"/>
      <c r="B16" s="14"/>
      <c r="C16" s="99"/>
      <c r="D16" s="99"/>
      <c r="E16" s="99"/>
      <c r="F16" s="142"/>
      <c r="G16" s="131"/>
      <c r="H16" s="131"/>
      <c r="I16" s="95"/>
    </row>
    <row r="17" spans="1:9" s="1" customFormat="1" ht="23.25">
      <c r="A17" s="58" t="s">
        <v>13</v>
      </c>
      <c r="B17" s="59" t="s">
        <v>8</v>
      </c>
      <c r="C17" s="75">
        <f>SUM(C11:C15)</f>
        <v>2776.3398005300005</v>
      </c>
      <c r="D17" s="75">
        <f t="shared" ref="D17:F17" si="3">SUM(D11:D15)</f>
        <v>13289.187367</v>
      </c>
      <c r="E17" s="75">
        <f t="shared" si="3"/>
        <v>2862.2026323137779</v>
      </c>
      <c r="F17" s="75">
        <f t="shared" si="3"/>
        <v>18184.020141000001</v>
      </c>
      <c r="G17" s="132">
        <f t="shared" si="0"/>
        <v>3.0926629286294967</v>
      </c>
      <c r="H17" s="132">
        <f t="shared" si="1"/>
        <v>36.833198590870623</v>
      </c>
      <c r="I17" s="128">
        <f t="shared" si="2"/>
        <v>37.738912689748602</v>
      </c>
    </row>
    <row r="18" spans="1:9" s="1" customFormat="1" ht="23.25">
      <c r="A18" s="15"/>
      <c r="B18" s="16"/>
      <c r="C18" s="73"/>
      <c r="D18" s="74"/>
      <c r="E18" s="100"/>
      <c r="F18" s="143"/>
      <c r="G18" s="134"/>
      <c r="H18" s="134"/>
      <c r="I18" s="136"/>
    </row>
    <row r="19" spans="1:9" s="1" customFormat="1" ht="23.25">
      <c r="A19" s="12"/>
      <c r="B19" s="14"/>
      <c r="C19" s="101"/>
      <c r="D19" s="102"/>
      <c r="E19" s="101"/>
      <c r="F19" s="144"/>
      <c r="G19" s="131"/>
      <c r="H19" s="131"/>
      <c r="I19" s="95"/>
    </row>
    <row r="20" spans="1:9" s="1" customFormat="1" ht="23.25">
      <c r="A20" s="12" t="s">
        <v>14</v>
      </c>
      <c r="B20" s="8" t="s">
        <v>8</v>
      </c>
      <c r="C20" s="97">
        <v>895.74659557999996</v>
      </c>
      <c r="D20" s="97">
        <v>5439.7023179999997</v>
      </c>
      <c r="E20" s="103">
        <v>907.16366357999993</v>
      </c>
      <c r="F20" s="144">
        <v>5828.6176480000004</v>
      </c>
      <c r="G20" s="131">
        <f t="shared" si="0"/>
        <v>1.2745868146568136</v>
      </c>
      <c r="H20" s="131">
        <f t="shared" si="1"/>
        <v>7.1495700916036924</v>
      </c>
      <c r="I20" s="95">
        <f t="shared" si="2"/>
        <v>12.096648090695702</v>
      </c>
    </row>
    <row r="21" spans="1:9" s="1" customFormat="1" ht="23.25">
      <c r="A21" s="12" t="s">
        <v>15</v>
      </c>
      <c r="B21" s="8" t="s">
        <v>8</v>
      </c>
      <c r="C21" s="97">
        <v>972.62476723999987</v>
      </c>
      <c r="D21" s="97">
        <v>8730.6982009999992</v>
      </c>
      <c r="E21" s="103">
        <v>608.14254859374512</v>
      </c>
      <c r="F21" s="144">
        <v>3829.9087130000003</v>
      </c>
      <c r="G21" s="131">
        <f t="shared" si="0"/>
        <v>-37.474083626364923</v>
      </c>
      <c r="H21" s="131">
        <f t="shared" si="1"/>
        <v>-56.132847284065669</v>
      </c>
      <c r="I21" s="95">
        <f t="shared" si="2"/>
        <v>7.9485498481011856</v>
      </c>
    </row>
    <row r="22" spans="1:9" s="1" customFormat="1" ht="23.25">
      <c r="A22" s="12" t="s">
        <v>16</v>
      </c>
      <c r="B22" s="14"/>
      <c r="C22" s="104"/>
      <c r="D22" s="97">
        <v>1849.111494</v>
      </c>
      <c r="E22" s="104"/>
      <c r="F22" s="144">
        <v>2672.6324279999999</v>
      </c>
      <c r="G22" s="131"/>
      <c r="H22" s="131">
        <f t="shared" si="1"/>
        <v>44.536034558876622</v>
      </c>
      <c r="I22" s="95">
        <f t="shared" si="2"/>
        <v>5.5467515472371254</v>
      </c>
    </row>
    <row r="23" spans="1:9" s="1" customFormat="1" ht="23.25">
      <c r="A23" s="12" t="s">
        <v>17</v>
      </c>
      <c r="B23" s="14"/>
      <c r="C23" s="104"/>
      <c r="D23" s="97">
        <v>52.470419999999997</v>
      </c>
      <c r="E23" s="104"/>
      <c r="F23" s="144">
        <v>53.173459999999999</v>
      </c>
      <c r="G23" s="131"/>
      <c r="H23" s="131">
        <f t="shared" si="1"/>
        <v>1.3398787354856345</v>
      </c>
      <c r="I23" s="95">
        <f t="shared" si="2"/>
        <v>0.11035560611964237</v>
      </c>
    </row>
    <row r="24" spans="1:9" s="1" customFormat="1" ht="23.25">
      <c r="A24" s="12" t="s">
        <v>18</v>
      </c>
      <c r="B24" s="14"/>
      <c r="C24" s="104"/>
      <c r="D24" s="97">
        <v>1395.886669</v>
      </c>
      <c r="E24" s="104"/>
      <c r="F24" s="144">
        <v>1418.402787</v>
      </c>
      <c r="G24" s="131"/>
      <c r="H24" s="131">
        <f t="shared" si="1"/>
        <v>1.6130333858786932</v>
      </c>
      <c r="I24" s="95">
        <f t="shared" si="2"/>
        <v>2.9437373321422942</v>
      </c>
    </row>
    <row r="25" spans="1:9" s="1" customFormat="1" ht="23.25">
      <c r="A25" s="12" t="s">
        <v>19</v>
      </c>
      <c r="B25" s="14"/>
      <c r="C25" s="104"/>
      <c r="D25" s="97">
        <v>1038.135413</v>
      </c>
      <c r="E25" s="104"/>
      <c r="F25" s="144">
        <v>1522.4046389999999</v>
      </c>
      <c r="G25" s="131"/>
      <c r="H25" s="131">
        <f t="shared" si="1"/>
        <v>46.647982520946904</v>
      </c>
      <c r="I25" s="95">
        <f t="shared" si="2"/>
        <v>3.1595816163966068</v>
      </c>
    </row>
    <row r="26" spans="1:9" s="1" customFormat="1" ht="23.25">
      <c r="A26" s="12" t="s">
        <v>20</v>
      </c>
      <c r="B26" s="14"/>
      <c r="C26" s="104"/>
      <c r="D26" s="97">
        <v>1138.2141240000001</v>
      </c>
      <c r="E26" s="104"/>
      <c r="F26" s="144">
        <v>1465.3782209999999</v>
      </c>
      <c r="G26" s="131"/>
      <c r="H26" s="131">
        <f t="shared" si="1"/>
        <v>28.743633566086363</v>
      </c>
      <c r="I26" s="95">
        <f t="shared" si="2"/>
        <v>3.0412296241955712</v>
      </c>
    </row>
    <row r="27" spans="1:9" s="1" customFormat="1" ht="23.25">
      <c r="A27" s="12" t="s">
        <v>21</v>
      </c>
      <c r="B27" s="14"/>
      <c r="C27" s="104"/>
      <c r="D27" s="97">
        <v>970.17026699999997</v>
      </c>
      <c r="E27" s="104"/>
      <c r="F27" s="144">
        <v>1221.8869079999999</v>
      </c>
      <c r="G27" s="131"/>
      <c r="H27" s="131">
        <f t="shared" si="1"/>
        <v>25.945614863911302</v>
      </c>
      <c r="I27" s="95">
        <f t="shared" si="2"/>
        <v>2.5358904675752845</v>
      </c>
    </row>
    <row r="28" spans="1:9" s="1" customFormat="1" ht="23.25">
      <c r="A28" s="12"/>
      <c r="B28" s="14"/>
      <c r="C28" s="105"/>
      <c r="D28" s="102"/>
      <c r="E28" s="105"/>
      <c r="F28" s="144"/>
      <c r="G28" s="131"/>
      <c r="H28" s="131"/>
      <c r="I28" s="95"/>
    </row>
    <row r="29" spans="1:9" s="1" customFormat="1" ht="23.25">
      <c r="A29" s="58" t="s">
        <v>13</v>
      </c>
      <c r="B29" s="59" t="s">
        <v>8</v>
      </c>
      <c r="C29" s="106">
        <f>SUM(C20:C27)</f>
        <v>1868.3713628199998</v>
      </c>
      <c r="D29" s="106">
        <f t="shared" ref="D29:F29" si="4">SUM(D20:D27)</f>
        <v>20614.388906</v>
      </c>
      <c r="E29" s="106">
        <f t="shared" si="4"/>
        <v>1515.3062121737451</v>
      </c>
      <c r="F29" s="106">
        <f t="shared" si="4"/>
        <v>18012.404804000002</v>
      </c>
      <c r="G29" s="132">
        <f t="shared" si="0"/>
        <v>-18.896947238227892</v>
      </c>
      <c r="H29" s="132">
        <f t="shared" si="1"/>
        <v>-12.622174316516693</v>
      </c>
      <c r="I29" s="128">
        <f t="shared" si="2"/>
        <v>37.382744132463415</v>
      </c>
    </row>
    <row r="30" spans="1:9" s="1" customFormat="1" ht="23.25">
      <c r="A30" s="12"/>
      <c r="B30" s="14"/>
      <c r="C30" s="107"/>
      <c r="D30" s="102"/>
      <c r="E30" s="107"/>
      <c r="F30" s="143"/>
      <c r="G30" s="134"/>
      <c r="H30" s="134"/>
      <c r="I30" s="136"/>
    </row>
    <row r="31" spans="1:9" s="1" customFormat="1" ht="23.25">
      <c r="A31" s="10"/>
      <c r="B31" s="11"/>
      <c r="C31" s="108"/>
      <c r="D31" s="108"/>
      <c r="E31" s="108"/>
      <c r="F31" s="145"/>
      <c r="G31" s="131"/>
      <c r="H31" s="131"/>
      <c r="I31" s="95"/>
    </row>
    <row r="32" spans="1:9" s="1" customFormat="1" ht="23.25">
      <c r="A32" s="12" t="s">
        <v>22</v>
      </c>
      <c r="B32" s="19" t="s">
        <v>23</v>
      </c>
      <c r="C32" s="96">
        <v>292.82282999999995</v>
      </c>
      <c r="D32" s="97">
        <v>142.33401900000001</v>
      </c>
      <c r="E32" s="109">
        <v>246.11417909999997</v>
      </c>
      <c r="F32" s="97">
        <v>164.147187</v>
      </c>
      <c r="G32" s="131">
        <f t="shared" si="0"/>
        <v>-15.951164361057499</v>
      </c>
      <c r="H32" s="131">
        <f t="shared" si="1"/>
        <v>15.325336945625057</v>
      </c>
      <c r="I32" s="95">
        <f t="shared" si="2"/>
        <v>0.34066924202824639</v>
      </c>
    </row>
    <row r="33" spans="1:9" s="1" customFormat="1" ht="23.25">
      <c r="A33" s="12" t="s">
        <v>24</v>
      </c>
      <c r="B33" s="19" t="s">
        <v>23</v>
      </c>
      <c r="C33" s="96">
        <v>306.58092999999991</v>
      </c>
      <c r="D33" s="97">
        <v>555.87859300000002</v>
      </c>
      <c r="E33" s="109">
        <v>339.78349292990004</v>
      </c>
      <c r="F33" s="97">
        <v>699.20272699999998</v>
      </c>
      <c r="G33" s="131">
        <f t="shared" si="0"/>
        <v>10.829950489712498</v>
      </c>
      <c r="H33" s="131">
        <f t="shared" si="1"/>
        <v>25.783351941383348</v>
      </c>
      <c r="I33" s="95">
        <f t="shared" si="2"/>
        <v>1.4511175450796661</v>
      </c>
    </row>
    <row r="34" spans="1:9" s="1" customFormat="1" ht="23.25">
      <c r="A34" s="12" t="s">
        <v>25</v>
      </c>
      <c r="B34" s="19" t="s">
        <v>23</v>
      </c>
      <c r="C34" s="96">
        <v>137.30976999999999</v>
      </c>
      <c r="D34" s="97">
        <v>135.60238699999999</v>
      </c>
      <c r="E34" s="109">
        <v>117.2088103</v>
      </c>
      <c r="F34" s="97">
        <v>148.43389999999999</v>
      </c>
      <c r="G34" s="131">
        <f t="shared" si="0"/>
        <v>-14.639132889087204</v>
      </c>
      <c r="H34" s="131">
        <f t="shared" si="1"/>
        <v>9.4626011266306111</v>
      </c>
      <c r="I34" s="95">
        <f t="shared" si="2"/>
        <v>0.30805806135621755</v>
      </c>
    </row>
    <row r="35" spans="1:9" s="1" customFormat="1" ht="23.25">
      <c r="A35" s="12" t="s">
        <v>26</v>
      </c>
      <c r="B35" s="19" t="s">
        <v>23</v>
      </c>
      <c r="C35" s="96">
        <v>847.96030999999994</v>
      </c>
      <c r="D35" s="97">
        <v>1155.5312160000001</v>
      </c>
      <c r="E35" s="109">
        <v>990.51191081000002</v>
      </c>
      <c r="F35" s="97">
        <v>1455.4418889999999</v>
      </c>
      <c r="G35" s="131">
        <f t="shared" si="0"/>
        <v>16.811117115847097</v>
      </c>
      <c r="H35" s="131">
        <f t="shared" si="1"/>
        <v>25.954354918958749</v>
      </c>
      <c r="I35" s="95">
        <f t="shared" si="2"/>
        <v>3.0206078715305011</v>
      </c>
    </row>
    <row r="36" spans="1:9" s="1" customFormat="1" ht="23.25">
      <c r="A36" s="12" t="s">
        <v>27</v>
      </c>
      <c r="B36" s="19" t="s">
        <v>23</v>
      </c>
      <c r="C36" s="96">
        <v>53.411049999999996</v>
      </c>
      <c r="D36" s="97">
        <v>104.087571</v>
      </c>
      <c r="E36" s="109">
        <v>58.250985450000009</v>
      </c>
      <c r="F36" s="97">
        <v>132.362312</v>
      </c>
      <c r="G36" s="131">
        <f t="shared" si="0"/>
        <v>9.0616744100705997</v>
      </c>
      <c r="H36" s="131">
        <f t="shared" si="1"/>
        <v>27.164377771866739</v>
      </c>
      <c r="I36" s="95">
        <f t="shared" si="2"/>
        <v>0.27470326678303825</v>
      </c>
    </row>
    <row r="37" spans="1:9" s="1" customFormat="1" ht="23.25">
      <c r="A37" s="12" t="s">
        <v>28</v>
      </c>
      <c r="B37" s="19" t="s">
        <v>23</v>
      </c>
      <c r="C37" s="96">
        <v>130.91529</v>
      </c>
      <c r="D37" s="97">
        <v>290.33660500000002</v>
      </c>
      <c r="E37" s="109">
        <v>198.80852828000002</v>
      </c>
      <c r="F37" s="97">
        <v>465.76864699999999</v>
      </c>
      <c r="G37" s="131">
        <f t="shared" si="0"/>
        <v>51.860434545116938</v>
      </c>
      <c r="H37" s="131">
        <f t="shared" si="1"/>
        <v>60.423673411762856</v>
      </c>
      <c r="I37" s="95">
        <f t="shared" si="2"/>
        <v>0.96665105771207549</v>
      </c>
    </row>
    <row r="38" spans="1:9" s="1" customFormat="1" ht="23.25">
      <c r="A38" s="20" t="s">
        <v>29</v>
      </c>
      <c r="B38" s="14"/>
      <c r="C38" s="110"/>
      <c r="D38" s="97">
        <v>106.978667</v>
      </c>
      <c r="E38" s="111"/>
      <c r="F38" s="97">
        <v>152.510164</v>
      </c>
      <c r="G38" s="131"/>
      <c r="H38" s="131">
        <f t="shared" si="1"/>
        <v>42.561286541362499</v>
      </c>
      <c r="I38" s="95">
        <f t="shared" si="2"/>
        <v>0.31651789422065185</v>
      </c>
    </row>
    <row r="39" spans="1:9" s="1" customFormat="1" ht="23.25">
      <c r="A39" s="12" t="s">
        <v>30</v>
      </c>
      <c r="B39" s="14"/>
      <c r="C39" s="110"/>
      <c r="D39" s="97">
        <v>1703.642996</v>
      </c>
      <c r="E39" s="111"/>
      <c r="F39" s="97">
        <v>1695.3293719999999</v>
      </c>
      <c r="G39" s="131"/>
      <c r="H39" s="131">
        <f t="shared" si="1"/>
        <v>-0.4879909710848902</v>
      </c>
      <c r="I39" s="95">
        <f t="shared" si="2"/>
        <v>3.5184676795433778</v>
      </c>
    </row>
    <row r="40" spans="1:9" s="1" customFormat="1" ht="23.25">
      <c r="A40" s="12" t="s">
        <v>31</v>
      </c>
      <c r="B40" s="14"/>
      <c r="C40" s="110"/>
      <c r="D40" s="97">
        <v>1799.493052</v>
      </c>
      <c r="E40" s="111"/>
      <c r="F40" s="97">
        <v>1919.204772</v>
      </c>
      <c r="G40" s="131"/>
      <c r="H40" s="131">
        <f t="shared" si="1"/>
        <v>6.6525247133880026</v>
      </c>
      <c r="I40" s="95">
        <f t="shared" si="2"/>
        <v>3.9830961889967291</v>
      </c>
    </row>
    <row r="41" spans="1:9" s="1" customFormat="1" ht="23.25">
      <c r="A41" s="21" t="s">
        <v>32</v>
      </c>
      <c r="B41" s="14"/>
      <c r="C41" s="110"/>
      <c r="D41" s="97">
        <v>324.60381799999999</v>
      </c>
      <c r="E41" s="111"/>
      <c r="F41" s="97">
        <v>284.17667399999999</v>
      </c>
      <c r="G41" s="131"/>
      <c r="H41" s="131">
        <f t="shared" si="1"/>
        <v>-12.454303294732041</v>
      </c>
      <c r="I41" s="95">
        <f t="shared" si="2"/>
        <v>0.58977710128951566</v>
      </c>
    </row>
    <row r="42" spans="1:9" s="1" customFormat="1" ht="23.25">
      <c r="A42" s="21" t="s">
        <v>31</v>
      </c>
      <c r="B42" s="14"/>
      <c r="C42" s="110"/>
      <c r="D42" s="97">
        <v>1474.889234</v>
      </c>
      <c r="E42" s="111"/>
      <c r="F42" s="97">
        <v>1635.028098</v>
      </c>
      <c r="G42" s="131"/>
      <c r="H42" s="131">
        <f t="shared" si="1"/>
        <v>10.85768750007704</v>
      </c>
      <c r="I42" s="95">
        <f t="shared" si="2"/>
        <v>3.3933190877072139</v>
      </c>
    </row>
    <row r="43" spans="1:9" s="1" customFormat="1" ht="23.25">
      <c r="A43" s="12"/>
      <c r="B43" s="14"/>
      <c r="C43" s="99"/>
      <c r="D43" s="99"/>
      <c r="E43" s="99"/>
      <c r="F43" s="142"/>
      <c r="G43" s="131"/>
      <c r="H43" s="131"/>
      <c r="I43" s="95"/>
    </row>
    <row r="44" spans="1:9" s="1" customFormat="1" ht="23.25">
      <c r="A44" s="58" t="s">
        <v>13</v>
      </c>
      <c r="B44" s="59"/>
      <c r="C44" s="106">
        <f>SUM(C32,C33,C34,C35,C36,C37,C38,C39,C40)</f>
        <v>1769.0001799999998</v>
      </c>
      <c r="D44" s="106">
        <f>SUM(D32,D33,D34,D35,D36,D37,D38,D39,D40)</f>
        <v>5993.8851059999997</v>
      </c>
      <c r="E44" s="106">
        <f t="shared" ref="E44:F44" si="5">SUM(E32,E33,E34,E35,E36,E37,E38,E39,E40)</f>
        <v>1950.6779068699</v>
      </c>
      <c r="F44" s="106">
        <f t="shared" si="5"/>
        <v>6832.4009699999997</v>
      </c>
      <c r="G44" s="132">
        <f t="shared" si="0"/>
        <v>10.270079614683828</v>
      </c>
      <c r="H44" s="132">
        <f t="shared" si="1"/>
        <v>13.989521807160246</v>
      </c>
      <c r="I44" s="128">
        <f t="shared" si="2"/>
        <v>14.179888807250505</v>
      </c>
    </row>
    <row r="45" spans="1:9" s="1" customFormat="1" ht="23.25">
      <c r="A45" s="15"/>
      <c r="B45" s="16"/>
      <c r="C45" s="99"/>
      <c r="D45" s="112"/>
      <c r="E45" s="99"/>
      <c r="F45" s="143"/>
      <c r="G45" s="134"/>
      <c r="H45" s="134"/>
      <c r="I45" s="136"/>
    </row>
    <row r="46" spans="1:9" s="1" customFormat="1" ht="23.25">
      <c r="A46" s="22"/>
      <c r="B46" s="23"/>
      <c r="C46" s="101"/>
      <c r="D46" s="113"/>
      <c r="E46" s="101"/>
      <c r="F46" s="146"/>
      <c r="G46" s="131"/>
      <c r="H46" s="131"/>
      <c r="I46" s="95"/>
    </row>
    <row r="47" spans="1:9" s="1" customFormat="1" ht="22.5" customHeight="1">
      <c r="A47" s="12" t="s">
        <v>51</v>
      </c>
      <c r="B47" s="8" t="s">
        <v>8</v>
      </c>
      <c r="C47" s="97">
        <v>358.88191537</v>
      </c>
      <c r="D47" s="109">
        <v>3817.2188980000001</v>
      </c>
      <c r="E47" s="97">
        <v>353.21465419700002</v>
      </c>
      <c r="F47" s="98">
        <v>3624.1996899999999</v>
      </c>
      <c r="G47" s="131">
        <f t="shared" si="0"/>
        <v>-1.5791437044569812</v>
      </c>
      <c r="H47" s="131">
        <f t="shared" si="1"/>
        <v>-5.0565401973968793</v>
      </c>
      <c r="I47" s="95">
        <f t="shared" si="2"/>
        <v>7.5216236349594316</v>
      </c>
    </row>
    <row r="48" spans="1:9" s="1" customFormat="1" ht="22.5" customHeight="1">
      <c r="A48" s="12" t="s">
        <v>33</v>
      </c>
      <c r="B48" s="8" t="s">
        <v>8</v>
      </c>
      <c r="C48" s="97">
        <v>4.0875838</v>
      </c>
      <c r="D48" s="109">
        <v>83.725199000000003</v>
      </c>
      <c r="E48" s="97">
        <v>3.6853219699999999</v>
      </c>
      <c r="F48" s="98">
        <v>70.585639999999998</v>
      </c>
      <c r="G48" s="131">
        <f t="shared" si="0"/>
        <v>-9.8410662553266803</v>
      </c>
      <c r="H48" s="131">
        <f t="shared" si="1"/>
        <v>-15.693673060126144</v>
      </c>
      <c r="I48" s="95">
        <f t="shared" si="2"/>
        <v>0.14649265038503931</v>
      </c>
    </row>
    <row r="49" spans="1:9" s="1" customFormat="1" ht="22.5" customHeight="1">
      <c r="A49" s="12" t="s">
        <v>52</v>
      </c>
      <c r="B49" s="8" t="s">
        <v>8</v>
      </c>
      <c r="C49" s="97">
        <v>9.3615918399999991</v>
      </c>
      <c r="D49" s="109">
        <v>99.470707000000004</v>
      </c>
      <c r="E49" s="97">
        <v>4.6384284718000002</v>
      </c>
      <c r="F49" s="98">
        <v>67.418438999999992</v>
      </c>
      <c r="G49" s="131">
        <f t="shared" si="0"/>
        <v>-50.452566710064971</v>
      </c>
      <c r="H49" s="131">
        <f t="shared" si="1"/>
        <v>-32.222821136678974</v>
      </c>
      <c r="I49" s="95">
        <f t="shared" si="2"/>
        <v>0.13991947673679941</v>
      </c>
    </row>
    <row r="50" spans="1:9" s="1" customFormat="1" ht="22.5" customHeight="1">
      <c r="A50" s="12" t="s">
        <v>34</v>
      </c>
      <c r="B50" s="8" t="s">
        <v>8</v>
      </c>
      <c r="C50" s="97">
        <v>3.8683955999999999</v>
      </c>
      <c r="D50" s="109">
        <v>56.554262999999999</v>
      </c>
      <c r="E50" s="97">
        <v>6.3077934999999998</v>
      </c>
      <c r="F50" s="98">
        <v>93.362623000000013</v>
      </c>
      <c r="G50" s="131">
        <f t="shared" si="0"/>
        <v>63.059680349134915</v>
      </c>
      <c r="H50" s="131">
        <f t="shared" si="1"/>
        <v>65.085031697787329</v>
      </c>
      <c r="I50" s="95">
        <f t="shared" si="2"/>
        <v>0.19376374699116183</v>
      </c>
    </row>
    <row r="51" spans="1:9" s="1" customFormat="1" ht="22.5" customHeight="1">
      <c r="A51" s="12" t="s">
        <v>35</v>
      </c>
      <c r="B51" s="8" t="s">
        <v>8</v>
      </c>
      <c r="C51" s="97">
        <v>24.198633849999997</v>
      </c>
      <c r="D51" s="109">
        <v>200.261393</v>
      </c>
      <c r="E51" s="97">
        <v>13.377586600000001</v>
      </c>
      <c r="F51" s="98">
        <v>143.78261499999999</v>
      </c>
      <c r="G51" s="131">
        <f t="shared" si="0"/>
        <v>-44.717595700139071</v>
      </c>
      <c r="H51" s="131">
        <f t="shared" si="1"/>
        <v>-28.202529281317844</v>
      </c>
      <c r="I51" s="95">
        <f t="shared" si="2"/>
        <v>0.29840483631857284</v>
      </c>
    </row>
    <row r="52" spans="1:9" s="1" customFormat="1" ht="22.5" customHeight="1">
      <c r="A52" s="12" t="s">
        <v>36</v>
      </c>
      <c r="B52" s="8" t="s">
        <v>8</v>
      </c>
      <c r="C52" s="97">
        <v>0.70782900000000004</v>
      </c>
      <c r="D52" s="109">
        <v>1.4234150000000001</v>
      </c>
      <c r="E52" s="97">
        <v>1.0964382000000001</v>
      </c>
      <c r="F52" s="98">
        <v>3.3691990000000001</v>
      </c>
      <c r="G52" s="131">
        <f t="shared" si="0"/>
        <v>54.901565208546145</v>
      </c>
      <c r="H52" s="131">
        <f t="shared" si="1"/>
        <v>136.69829248673085</v>
      </c>
      <c r="I52" s="95">
        <f t="shared" si="2"/>
        <v>6.9923980456169854E-3</v>
      </c>
    </row>
    <row r="53" spans="1:9" s="1" customFormat="1" ht="22.5" customHeight="1">
      <c r="A53" s="12" t="s">
        <v>37</v>
      </c>
      <c r="B53" s="8" t="s">
        <v>8</v>
      </c>
      <c r="C53" s="97">
        <v>20.09664532</v>
      </c>
      <c r="D53" s="109">
        <v>425.22867600000001</v>
      </c>
      <c r="E53" s="97">
        <v>25.951362875499999</v>
      </c>
      <c r="F53" s="98">
        <v>629.78778199999999</v>
      </c>
      <c r="G53" s="131">
        <f t="shared" si="0"/>
        <v>29.132810288856703</v>
      </c>
      <c r="H53" s="131">
        <f t="shared" si="1"/>
        <v>48.105670559245155</v>
      </c>
      <c r="I53" s="95">
        <f t="shared" si="2"/>
        <v>1.3070545420470137</v>
      </c>
    </row>
    <row r="54" spans="1:9" s="1" customFormat="1" ht="23.25">
      <c r="A54" s="12"/>
      <c r="B54" s="8"/>
      <c r="C54" s="105"/>
      <c r="D54" s="102"/>
      <c r="E54" s="105"/>
      <c r="F54" s="142"/>
      <c r="G54" s="131"/>
      <c r="H54" s="131"/>
      <c r="I54" s="95"/>
    </row>
    <row r="55" spans="1:9" s="1" customFormat="1" ht="23.25">
      <c r="A55" s="58" t="s">
        <v>13</v>
      </c>
      <c r="B55" s="60" t="s">
        <v>8</v>
      </c>
      <c r="C55" s="114">
        <f>SUM(C47:C53)</f>
        <v>421.20259478000003</v>
      </c>
      <c r="D55" s="114">
        <f t="shared" ref="D55:F55" si="6">SUM(D47:D53)</f>
        <v>4683.8825509999997</v>
      </c>
      <c r="E55" s="114">
        <f t="shared" si="6"/>
        <v>408.27158581430012</v>
      </c>
      <c r="F55" s="114">
        <f t="shared" si="6"/>
        <v>4632.5059879999999</v>
      </c>
      <c r="G55" s="132">
        <f t="shared" si="0"/>
        <v>-3.070021202612474</v>
      </c>
      <c r="H55" s="132">
        <f t="shared" si="1"/>
        <v>-1.0968798307940282</v>
      </c>
      <c r="I55" s="128">
        <f t="shared" si="2"/>
        <v>9.6142512854836362</v>
      </c>
    </row>
    <row r="56" spans="1:9" s="1" customFormat="1" ht="23.25">
      <c r="A56" s="24"/>
      <c r="B56" s="25"/>
      <c r="C56" s="115"/>
      <c r="D56" s="116"/>
      <c r="E56" s="115"/>
      <c r="F56" s="143"/>
      <c r="G56" s="134"/>
      <c r="H56" s="134"/>
      <c r="I56" s="136"/>
    </row>
    <row r="57" spans="1:9" s="1" customFormat="1" ht="19.5" customHeight="1">
      <c r="A57" s="26"/>
      <c r="B57" s="27"/>
      <c r="C57" s="117"/>
      <c r="D57" s="117"/>
      <c r="E57" s="118"/>
      <c r="F57" s="147"/>
      <c r="G57" s="131"/>
      <c r="H57" s="131"/>
      <c r="I57" s="95"/>
    </row>
    <row r="58" spans="1:9" s="1" customFormat="1" ht="22.5" customHeight="1">
      <c r="A58" s="12" t="s">
        <v>53</v>
      </c>
      <c r="B58" s="19" t="s">
        <v>8</v>
      </c>
      <c r="C58" s="96">
        <v>8.2288476700000004</v>
      </c>
      <c r="D58" s="97">
        <v>22.29223</v>
      </c>
      <c r="E58" s="97">
        <v>6.9584336999999996</v>
      </c>
      <c r="F58" s="98">
        <v>21.157715</v>
      </c>
      <c r="G58" s="131">
        <f t="shared" si="0"/>
        <v>-15.438540375848284</v>
      </c>
      <c r="H58" s="131">
        <f t="shared" si="1"/>
        <v>-5.0892844726615527</v>
      </c>
      <c r="I58" s="95">
        <f t="shared" si="2"/>
        <v>4.3910485850114866E-2</v>
      </c>
    </row>
    <row r="59" spans="1:9" s="1" customFormat="1" ht="23.25">
      <c r="A59" s="12" t="s">
        <v>38</v>
      </c>
      <c r="B59" s="19" t="s">
        <v>8</v>
      </c>
      <c r="C59" s="96">
        <v>7.49913176</v>
      </c>
      <c r="D59" s="97">
        <v>461.88287600000001</v>
      </c>
      <c r="E59" s="97">
        <v>7.569819668500001</v>
      </c>
      <c r="F59" s="98">
        <v>458.99507999999997</v>
      </c>
      <c r="G59" s="131">
        <f t="shared" si="0"/>
        <v>0.94261456875643634</v>
      </c>
      <c r="H59" s="131">
        <f t="shared" si="1"/>
        <v>-0.62522257265931569</v>
      </c>
      <c r="I59" s="95">
        <f t="shared" si="2"/>
        <v>0.95259327227029678</v>
      </c>
    </row>
    <row r="60" spans="1:9" s="1" customFormat="1" ht="23.25">
      <c r="A60" s="12"/>
      <c r="B60" s="19"/>
      <c r="C60" s="105"/>
      <c r="D60" s="119"/>
      <c r="E60" s="111"/>
      <c r="F60" s="105"/>
      <c r="G60" s="131"/>
      <c r="H60" s="131"/>
      <c r="I60" s="95"/>
    </row>
    <row r="61" spans="1:9" s="1" customFormat="1" ht="23.25">
      <c r="A61" s="58" t="s">
        <v>13</v>
      </c>
      <c r="B61" s="61" t="s">
        <v>8</v>
      </c>
      <c r="C61" s="106">
        <f>SUM(C58:C59)</f>
        <v>15.727979430000001</v>
      </c>
      <c r="D61" s="106">
        <f t="shared" ref="D61:F61" si="7">SUM(D58:D59)</f>
        <v>484.17510600000003</v>
      </c>
      <c r="E61" s="106">
        <f t="shared" si="7"/>
        <v>14.5282533685</v>
      </c>
      <c r="F61" s="177">
        <f t="shared" si="7"/>
        <v>480.15279499999997</v>
      </c>
      <c r="G61" s="132">
        <f t="shared" si="0"/>
        <v>-7.6279732361018313</v>
      </c>
      <c r="H61" s="132">
        <f t="shared" si="1"/>
        <v>-0.8307554333452366</v>
      </c>
      <c r="I61" s="128">
        <f t="shared" si="2"/>
        <v>0.99650375812041159</v>
      </c>
    </row>
    <row r="62" spans="1:9" s="1" customFormat="1" ht="23.25">
      <c r="A62" s="28"/>
      <c r="B62" s="29"/>
      <c r="C62" s="115"/>
      <c r="D62" s="115"/>
      <c r="E62" s="120"/>
      <c r="F62" s="143"/>
      <c r="G62" s="134"/>
      <c r="H62" s="134"/>
      <c r="I62" s="136"/>
    </row>
    <row r="63" spans="1:9" s="1" customFormat="1" ht="23.25">
      <c r="A63" s="24"/>
      <c r="B63" s="25"/>
      <c r="C63" s="117"/>
      <c r="D63" s="121"/>
      <c r="E63" s="117"/>
      <c r="F63" s="148"/>
      <c r="G63" s="131"/>
      <c r="H63" s="131"/>
      <c r="I63" s="95"/>
    </row>
    <row r="64" spans="1:9" s="1" customFormat="1" ht="23.25">
      <c r="A64" s="30" t="s">
        <v>39</v>
      </c>
      <c r="B64" s="31" t="s">
        <v>8</v>
      </c>
      <c r="C64" s="97">
        <v>1.2756624400000001</v>
      </c>
      <c r="D64" s="109">
        <v>21.557046</v>
      </c>
      <c r="E64" s="97">
        <v>1.0217769999999999</v>
      </c>
      <c r="F64" s="98">
        <v>20.185873999999998</v>
      </c>
      <c r="G64" s="131">
        <f t="shared" si="0"/>
        <v>-19.902243104374861</v>
      </c>
      <c r="H64" s="131">
        <f t="shared" si="1"/>
        <v>-6.3606674124089242</v>
      </c>
      <c r="I64" s="95">
        <f t="shared" si="2"/>
        <v>4.1893537872553892E-2</v>
      </c>
    </row>
    <row r="65" spans="1:9" s="1" customFormat="1" ht="23.25">
      <c r="A65" s="30" t="s">
        <v>40</v>
      </c>
      <c r="B65" s="31" t="s">
        <v>8</v>
      </c>
      <c r="C65" s="97">
        <v>0.84496300000000002</v>
      </c>
      <c r="D65" s="109">
        <v>19.359721</v>
      </c>
      <c r="E65" s="97">
        <v>0.64079700000000006</v>
      </c>
      <c r="F65" s="98">
        <v>18.761856999999999</v>
      </c>
      <c r="G65" s="131">
        <f t="shared" si="0"/>
        <v>-24.162714817098493</v>
      </c>
      <c r="H65" s="131">
        <f t="shared" si="1"/>
        <v>-3.0881850001867344</v>
      </c>
      <c r="I65" s="95">
        <f t="shared" si="2"/>
        <v>3.8938148865337231E-2</v>
      </c>
    </row>
    <row r="66" spans="1:9" s="1" customFormat="1" ht="23.25">
      <c r="A66" s="30" t="s">
        <v>41</v>
      </c>
      <c r="B66" s="31" t="s">
        <v>8</v>
      </c>
      <c r="C66" s="97">
        <v>0.14878899999999998</v>
      </c>
      <c r="D66" s="109">
        <v>1.576365</v>
      </c>
      <c r="E66" s="97">
        <v>0.32419600000000004</v>
      </c>
      <c r="F66" s="98">
        <v>3.3090860000000002</v>
      </c>
      <c r="G66" s="131">
        <f t="shared" si="0"/>
        <v>117.88976335616215</v>
      </c>
      <c r="H66" s="131">
        <f t="shared" si="1"/>
        <v>109.91876881306044</v>
      </c>
      <c r="I66" s="95">
        <f t="shared" si="2"/>
        <v>6.8676401955415894E-3</v>
      </c>
    </row>
    <row r="67" spans="1:9" s="1" customFormat="1" ht="23.25">
      <c r="A67" s="12"/>
      <c r="B67" s="8"/>
      <c r="C67" s="105"/>
      <c r="D67" s="111"/>
      <c r="E67" s="122"/>
      <c r="F67" s="144"/>
      <c r="G67" s="131"/>
      <c r="H67" s="131"/>
      <c r="I67" s="95"/>
    </row>
    <row r="68" spans="1:9" s="1" customFormat="1" ht="23.25">
      <c r="A68" s="58" t="s">
        <v>13</v>
      </c>
      <c r="B68" s="60" t="s">
        <v>8</v>
      </c>
      <c r="C68" s="106">
        <f>SUM(C64:C66)</f>
        <v>2.2694144399999998</v>
      </c>
      <c r="D68" s="106">
        <f t="shared" ref="D68:F68" si="8">SUM(D64:D66)</f>
        <v>42.493132000000003</v>
      </c>
      <c r="E68" s="106">
        <f t="shared" si="8"/>
        <v>1.9867699999999999</v>
      </c>
      <c r="F68" s="106">
        <f t="shared" si="8"/>
        <v>42.256816999999998</v>
      </c>
      <c r="G68" s="132">
        <f t="shared" si="0"/>
        <v>-12.454509631127575</v>
      </c>
      <c r="H68" s="132">
        <f t="shared" si="1"/>
        <v>-0.55612516394415146</v>
      </c>
      <c r="I68" s="128">
        <f t="shared" si="2"/>
        <v>8.7699326933432714E-2</v>
      </c>
    </row>
    <row r="69" spans="1:9" s="1" customFormat="1" ht="23.25">
      <c r="A69" s="12"/>
      <c r="B69" s="8"/>
      <c r="C69" s="107"/>
      <c r="D69" s="111"/>
      <c r="E69" s="123"/>
      <c r="F69" s="144"/>
      <c r="G69" s="134"/>
      <c r="H69" s="134"/>
      <c r="I69" s="136"/>
    </row>
    <row r="70" spans="1:9" s="1" customFormat="1" ht="47.25" customHeight="1">
      <c r="A70" s="86" t="s">
        <v>59</v>
      </c>
      <c r="B70" s="87"/>
      <c r="C70" s="93"/>
      <c r="D70" s="93">
        <f>SUM(D68,D61,D55,D44,D29,D17)</f>
        <v>45108.012168000001</v>
      </c>
      <c r="E70" s="93"/>
      <c r="F70" s="93">
        <f t="shared" ref="F70" si="9">SUM(F68,F61,F55,F44,F29,F17)</f>
        <v>48183.741515000002</v>
      </c>
      <c r="G70" s="135"/>
      <c r="H70" s="135">
        <f t="shared" si="1"/>
        <v>6.8185876503375349</v>
      </c>
      <c r="I70" s="137">
        <f t="shared" si="2"/>
        <v>100</v>
      </c>
    </row>
    <row r="71" spans="1:9" s="1" customFormat="1" ht="23.25">
      <c r="A71" s="24"/>
      <c r="B71" s="33"/>
      <c r="C71" s="72"/>
      <c r="D71" s="76"/>
      <c r="E71" s="32"/>
      <c r="F71" s="149"/>
      <c r="G71" s="131"/>
      <c r="H71" s="131"/>
      <c r="I71" s="54"/>
    </row>
    <row r="72" spans="1:9" s="1" customFormat="1" ht="23.25">
      <c r="A72" s="12" t="s">
        <v>42</v>
      </c>
      <c r="B72" s="14" t="s">
        <v>8</v>
      </c>
      <c r="C72" s="110">
        <v>5435.4010715300001</v>
      </c>
      <c r="D72" s="97">
        <v>11562.968123000001</v>
      </c>
      <c r="E72" s="105">
        <v>10673.792812160002</v>
      </c>
      <c r="F72" s="97">
        <v>37162.018605999998</v>
      </c>
      <c r="G72" s="131">
        <f t="shared" si="0"/>
        <v>96.375440775991478</v>
      </c>
      <c r="H72" s="131">
        <f t="shared" si="1"/>
        <v>221.38823017319149</v>
      </c>
      <c r="I72" s="32"/>
    </row>
    <row r="73" spans="1:9" s="1" customFormat="1" ht="23.25">
      <c r="A73" s="12" t="s">
        <v>43</v>
      </c>
      <c r="B73" s="14" t="s">
        <v>8</v>
      </c>
      <c r="C73" s="110">
        <v>75.208068999999995</v>
      </c>
      <c r="D73" s="97">
        <v>181.26686999999998</v>
      </c>
      <c r="E73" s="105">
        <v>207.01525349000002</v>
      </c>
      <c r="F73" s="97">
        <v>707.94498899999996</v>
      </c>
      <c r="G73" s="131">
        <f t="shared" si="0"/>
        <v>175.25670615210188</v>
      </c>
      <c r="H73" s="131">
        <f t="shared" si="1"/>
        <v>290.55398760953943</v>
      </c>
      <c r="I73" s="32"/>
    </row>
    <row r="74" spans="1:9" s="1" customFormat="1" ht="23.25">
      <c r="A74" s="12" t="s">
        <v>44</v>
      </c>
      <c r="B74" s="14" t="s">
        <v>8</v>
      </c>
      <c r="C74" s="110">
        <v>27199.81852243</v>
      </c>
      <c r="D74" s="97">
        <v>59070.505098999995</v>
      </c>
      <c r="E74" s="103">
        <v>27449.786319770144</v>
      </c>
      <c r="F74" s="97">
        <v>106553.995736</v>
      </c>
      <c r="G74" s="131">
        <f t="shared" si="0"/>
        <v>0.91900538650289898</v>
      </c>
      <c r="H74" s="131">
        <f t="shared" si="1"/>
        <v>80.384433072680551</v>
      </c>
      <c r="I74" s="32"/>
    </row>
    <row r="75" spans="1:9" s="1" customFormat="1" ht="23.25">
      <c r="A75" s="12" t="s">
        <v>45</v>
      </c>
      <c r="B75" s="14" t="s">
        <v>8</v>
      </c>
      <c r="C75" s="110">
        <v>0</v>
      </c>
      <c r="D75" s="97">
        <v>0</v>
      </c>
      <c r="E75" s="105">
        <v>0</v>
      </c>
      <c r="F75" s="97">
        <v>0</v>
      </c>
      <c r="G75" s="131"/>
      <c r="H75" s="131"/>
      <c r="I75" s="32"/>
    </row>
    <row r="76" spans="1:9" s="1" customFormat="1" ht="21" customHeight="1">
      <c r="A76" s="12"/>
      <c r="B76" s="33"/>
      <c r="C76" s="124"/>
      <c r="D76" s="76"/>
      <c r="E76" s="54"/>
      <c r="F76" s="148"/>
      <c r="G76" s="131"/>
      <c r="H76" s="131"/>
      <c r="I76" s="32"/>
    </row>
    <row r="77" spans="1:9" s="1" customFormat="1" ht="23.25">
      <c r="A77" s="62" t="s">
        <v>13</v>
      </c>
      <c r="B77" s="63"/>
      <c r="C77" s="85">
        <f>SUM(C72:C75)</f>
        <v>32710.427662959999</v>
      </c>
      <c r="D77" s="85">
        <f t="shared" ref="D77:F77" si="10">SUM(D72:D75)</f>
        <v>70814.740091999993</v>
      </c>
      <c r="E77" s="85">
        <f t="shared" si="10"/>
        <v>38330.594385420147</v>
      </c>
      <c r="F77" s="85">
        <f t="shared" si="10"/>
        <v>144423.95933099999</v>
      </c>
      <c r="G77" s="135">
        <f t="shared" ref="G77" si="11">(E77-C77)/C77*100</f>
        <v>17.181575185653116</v>
      </c>
      <c r="H77" s="135">
        <f t="shared" ref="H77:H82" si="12">(F77-D77)/D77*100</f>
        <v>103.94618287572548</v>
      </c>
      <c r="I77" s="154"/>
    </row>
    <row r="78" spans="1:9" s="1" customFormat="1" ht="23.25">
      <c r="A78" s="26"/>
      <c r="B78" s="27"/>
      <c r="C78" s="121"/>
      <c r="D78" s="117"/>
      <c r="E78" s="121"/>
      <c r="F78" s="150"/>
      <c r="G78" s="131"/>
      <c r="H78" s="131"/>
      <c r="I78" s="32"/>
    </row>
    <row r="79" spans="1:9" s="1" customFormat="1" ht="23.25">
      <c r="A79" s="65" t="s">
        <v>46</v>
      </c>
      <c r="B79" s="66"/>
      <c r="C79" s="125"/>
      <c r="D79" s="126">
        <v>222919.46085400003</v>
      </c>
      <c r="E79" s="127"/>
      <c r="F79" s="151">
        <v>291888.56026300002</v>
      </c>
      <c r="G79" s="133"/>
      <c r="H79" s="133">
        <f t="shared" si="12"/>
        <v>30.939021270184636</v>
      </c>
      <c r="I79" s="64"/>
    </row>
    <row r="80" spans="1:9" s="1" customFormat="1" ht="23.25">
      <c r="A80" s="28"/>
      <c r="B80" s="29"/>
      <c r="C80" s="120"/>
      <c r="D80" s="115"/>
      <c r="E80" s="120"/>
      <c r="F80" s="143"/>
      <c r="G80" s="134"/>
      <c r="H80" s="134"/>
      <c r="I80" s="92"/>
    </row>
    <row r="81" spans="1:9" s="1" customFormat="1" ht="23.25">
      <c r="A81" s="24"/>
      <c r="B81" s="33"/>
      <c r="C81" s="124"/>
      <c r="D81" s="124"/>
      <c r="E81" s="124"/>
      <c r="F81" s="152"/>
      <c r="G81" s="131"/>
      <c r="H81" s="131"/>
      <c r="I81" s="32"/>
    </row>
    <row r="82" spans="1:9" s="1" customFormat="1" ht="23.25">
      <c r="A82" s="65" t="s">
        <v>47</v>
      </c>
      <c r="B82" s="67"/>
      <c r="C82" s="127"/>
      <c r="D82" s="126">
        <v>713106.37860300008</v>
      </c>
      <c r="E82" s="127"/>
      <c r="F82" s="151">
        <v>971255.33332500001</v>
      </c>
      <c r="G82" s="133"/>
      <c r="H82" s="133">
        <f t="shared" si="12"/>
        <v>36.200623422794592</v>
      </c>
      <c r="I82" s="64"/>
    </row>
    <row r="83" spans="1:9" s="1" customFormat="1" ht="23.25">
      <c r="A83" s="34"/>
      <c r="B83" s="35"/>
      <c r="C83" s="77"/>
      <c r="D83" s="77"/>
      <c r="E83" s="77"/>
      <c r="F83" s="153"/>
      <c r="G83" s="139"/>
      <c r="H83" s="130"/>
      <c r="I83" s="18"/>
    </row>
    <row r="84" spans="1:9" s="1" customFormat="1" ht="78" customHeight="1">
      <c r="A84" s="89" t="s">
        <v>60</v>
      </c>
      <c r="B84" s="35"/>
      <c r="C84" s="90"/>
      <c r="D84" s="94">
        <f>D70/D82*100</f>
        <v>6.3255656549262893</v>
      </c>
      <c r="E84" s="94"/>
      <c r="F84" s="94">
        <f t="shared" ref="F84" si="13">F70/F82*100</f>
        <v>4.9609757456926955</v>
      </c>
      <c r="G84" s="140"/>
      <c r="H84" s="91"/>
      <c r="I84" s="92"/>
    </row>
    <row r="85" spans="1:9" s="2" customFormat="1">
      <c r="A85" s="36" t="s">
        <v>48</v>
      </c>
      <c r="B85" s="37"/>
      <c r="C85" s="84"/>
      <c r="D85" s="84"/>
      <c r="E85" s="84"/>
      <c r="F85" s="84"/>
    </row>
    <row r="86" spans="1:9" s="2" customFormat="1" ht="23.25">
      <c r="A86" s="36" t="s">
        <v>54</v>
      </c>
      <c r="B86" s="37"/>
      <c r="C86" s="84"/>
      <c r="D86" s="84"/>
      <c r="E86" s="84"/>
      <c r="F86" s="84"/>
      <c r="G86" s="88"/>
      <c r="H86" s="88"/>
      <c r="I86" s="88"/>
    </row>
    <row r="87" spans="1:9" s="2" customFormat="1" ht="23.25">
      <c r="A87" s="36" t="s">
        <v>55</v>
      </c>
      <c r="B87" s="37"/>
      <c r="C87" s="84"/>
      <c r="D87" s="84"/>
      <c r="E87" s="84"/>
      <c r="F87" s="38"/>
      <c r="H87" s="84"/>
      <c r="I87" s="84"/>
    </row>
    <row r="88" spans="1:9" s="2" customFormat="1" ht="23.25">
      <c r="A88" s="36" t="s">
        <v>56</v>
      </c>
      <c r="B88" s="37"/>
      <c r="C88" s="84"/>
      <c r="D88" s="84"/>
      <c r="E88" s="84"/>
      <c r="F88" s="38"/>
      <c r="G88" s="39"/>
      <c r="H88" s="40"/>
      <c r="I88" s="40"/>
    </row>
    <row r="89" spans="1:9" s="2" customFormat="1" ht="23.25">
      <c r="A89" s="36" t="s">
        <v>57</v>
      </c>
      <c r="B89" s="37"/>
      <c r="C89" s="84"/>
      <c r="D89" s="84"/>
      <c r="E89" s="84"/>
      <c r="F89" s="38"/>
      <c r="G89" s="39"/>
      <c r="H89" s="40"/>
      <c r="I89" s="40"/>
    </row>
    <row r="90" spans="1:9" ht="23.25">
      <c r="A90" s="41" t="s">
        <v>58</v>
      </c>
      <c r="B90" s="42"/>
      <c r="C90" s="78"/>
      <c r="D90" s="79"/>
      <c r="F90" s="38"/>
      <c r="G90" s="43"/>
      <c r="H90" s="43"/>
      <c r="I90" s="38"/>
    </row>
    <row r="91" spans="1:9">
      <c r="A91" s="41" t="s">
        <v>49</v>
      </c>
      <c r="B91" s="2"/>
      <c r="C91" s="2"/>
      <c r="D91" s="2"/>
      <c r="E91" s="2"/>
      <c r="F91" s="2"/>
      <c r="G91" s="44"/>
      <c r="H91" s="44"/>
      <c r="I91" s="38"/>
    </row>
    <row r="92" spans="1:9">
      <c r="A92" s="41"/>
      <c r="B92" s="42"/>
      <c r="C92" s="78"/>
      <c r="D92" s="79"/>
      <c r="F92" s="38"/>
      <c r="G92" s="43"/>
      <c r="H92" s="43"/>
      <c r="I92" s="38"/>
    </row>
    <row r="93" spans="1:9">
      <c r="A93" s="45"/>
      <c r="B93" s="42"/>
      <c r="C93" s="78"/>
      <c r="D93" s="79"/>
      <c r="F93" s="80"/>
      <c r="G93" s="46"/>
      <c r="H93" s="47"/>
      <c r="I93" s="55"/>
    </row>
    <row r="94" spans="1:9">
      <c r="A94" s="45"/>
      <c r="B94" s="42"/>
      <c r="C94" s="78"/>
      <c r="D94" s="79"/>
      <c r="F94" s="81"/>
      <c r="G94" s="48"/>
      <c r="H94" s="49"/>
      <c r="I94" s="56"/>
    </row>
    <row r="95" spans="1:9">
      <c r="A95" s="50"/>
      <c r="B95" s="51"/>
      <c r="C95" s="82"/>
      <c r="D95" s="83"/>
      <c r="F95" s="52"/>
      <c r="G95" s="53"/>
      <c r="H95" s="52"/>
      <c r="I95" s="57"/>
    </row>
  </sheetData>
  <mergeCells count="14">
    <mergeCell ref="I5:I9"/>
    <mergeCell ref="C5:D6"/>
    <mergeCell ref="E5:F6"/>
    <mergeCell ref="G5:H6"/>
    <mergeCell ref="A2:I2"/>
    <mergeCell ref="A3:I3"/>
    <mergeCell ref="A5:A9"/>
    <mergeCell ref="B5:B9"/>
    <mergeCell ref="C7:C9"/>
    <mergeCell ref="D7:D9"/>
    <mergeCell ref="E7:E9"/>
    <mergeCell ref="F7:F9"/>
    <mergeCell ref="G7:G9"/>
    <mergeCell ref="H7:H9"/>
  </mergeCells>
  <printOptions horizontalCentered="1" verticalCentered="1"/>
  <pageMargins left="0.118110236220472" right="0.118110236220472" top="0.23622047244094499" bottom="3.9370078740157501E-2" header="0.43307086614173201" footer="0.43307086614173201"/>
  <pageSetup paperSize="9" scale="3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Jan.-Sep. 2022</vt:lpstr>
      <vt:lpstr>'Jan.-Sep. 2022'!Print_Area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 Faizah Hanim Binti Md Matar</dc:creator>
  <cp:lastModifiedBy>Muhamad Muslimat Amat Usman</cp:lastModifiedBy>
  <cp:lastPrinted>2022-10-03T04:39:42Z</cp:lastPrinted>
  <dcterms:created xsi:type="dcterms:W3CDTF">2016-09-13T01:55:00Z</dcterms:created>
  <dcterms:modified xsi:type="dcterms:W3CDTF">2022-11-01T04:35:17Z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1033-11.2.0.10258</vt:lpwstr>
  </property>
  <property fmtid="{D5CDD505-2E9C-101B-9397-08002B2CF9AE}" pid="3" name="ICV">
    <vt:lpwstr>2B7BADC31E104BFC876ED564F9E1CD2F</vt:lpwstr>
  </property>
</Properties>
</file>