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rmawati\Documents\Work\Trade\06_Import Eksport 2022\05_Mei\Final Data\"/>
    </mc:Choice>
  </mc:AlternateContent>
  <bookViews>
    <workbookView xWindow="0" yWindow="0" windowWidth="28800" windowHeight="11400"/>
  </bookViews>
  <sheets>
    <sheet name="Jan.-May" sheetId="1" r:id="rId1"/>
  </sheets>
  <definedNames>
    <definedName name="_xlnm.Print_Area" localSheetId="0">'Jan.-May'!$A$2:$I$94</definedName>
  </definedNames>
  <calcPr calcId="162913"/>
  <fileRecoveryPr repairLoad="1"/>
</workbook>
</file>

<file path=xl/calcChain.xml><?xml version="1.0" encoding="utf-8"?>
<calcChain xmlns="http://schemas.openxmlformats.org/spreadsheetml/2006/main">
  <c r="F55" i="1" l="1"/>
  <c r="D29" i="1" l="1"/>
  <c r="H83" i="1" l="1"/>
  <c r="H80" i="1"/>
  <c r="F78" i="1"/>
  <c r="E78" i="1"/>
  <c r="D78" i="1"/>
  <c r="C78" i="1"/>
  <c r="H76" i="1"/>
  <c r="G76" i="1"/>
  <c r="H75" i="1"/>
  <c r="G75" i="1"/>
  <c r="H74" i="1"/>
  <c r="G74" i="1"/>
  <c r="H73" i="1"/>
  <c r="G73" i="1"/>
  <c r="F68" i="1"/>
  <c r="E68" i="1"/>
  <c r="D68" i="1"/>
  <c r="C68" i="1"/>
  <c r="H66" i="1"/>
  <c r="G66" i="1"/>
  <c r="H65" i="1"/>
  <c r="G65" i="1"/>
  <c r="H64" i="1"/>
  <c r="G64" i="1"/>
  <c r="F61" i="1"/>
  <c r="E61" i="1"/>
  <c r="D61" i="1"/>
  <c r="C61" i="1"/>
  <c r="H59" i="1"/>
  <c r="G59" i="1"/>
  <c r="H58" i="1"/>
  <c r="G58" i="1"/>
  <c r="E55" i="1"/>
  <c r="D55" i="1"/>
  <c r="C55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F44" i="1"/>
  <c r="E44" i="1"/>
  <c r="D44" i="1"/>
  <c r="C44" i="1"/>
  <c r="H42" i="1"/>
  <c r="H41" i="1"/>
  <c r="H40" i="1"/>
  <c r="H39" i="1"/>
  <c r="H38" i="1"/>
  <c r="H37" i="1"/>
  <c r="G37" i="1"/>
  <c r="H36" i="1"/>
  <c r="G36" i="1"/>
  <c r="H35" i="1"/>
  <c r="G35" i="1"/>
  <c r="H34" i="1"/>
  <c r="G34" i="1"/>
  <c r="H33" i="1"/>
  <c r="G33" i="1"/>
  <c r="H32" i="1"/>
  <c r="G32" i="1"/>
  <c r="F29" i="1"/>
  <c r="E29" i="1"/>
  <c r="C29" i="1"/>
  <c r="H27" i="1"/>
  <c r="H26" i="1"/>
  <c r="H25" i="1"/>
  <c r="H24" i="1"/>
  <c r="H23" i="1"/>
  <c r="H22" i="1"/>
  <c r="H21" i="1"/>
  <c r="G21" i="1"/>
  <c r="H20" i="1"/>
  <c r="G20" i="1"/>
  <c r="F17" i="1"/>
  <c r="E17" i="1"/>
  <c r="D17" i="1"/>
  <c r="C17" i="1"/>
  <c r="H15" i="1"/>
  <c r="G15" i="1"/>
  <c r="H14" i="1"/>
  <c r="G14" i="1"/>
  <c r="H13" i="1"/>
  <c r="G13" i="1"/>
  <c r="H12" i="1"/>
  <c r="G12" i="1"/>
  <c r="H11" i="1"/>
  <c r="G11" i="1"/>
  <c r="H78" i="1" l="1"/>
  <c r="G78" i="1"/>
  <c r="H61" i="1"/>
  <c r="G61" i="1"/>
  <c r="H44" i="1"/>
  <c r="G17" i="1"/>
  <c r="H17" i="1"/>
  <c r="G68" i="1"/>
  <c r="G55" i="1"/>
  <c r="H55" i="1"/>
  <c r="D70" i="1"/>
  <c r="D85" i="1" s="1"/>
  <c r="H29" i="1"/>
  <c r="H68" i="1"/>
  <c r="F70" i="1"/>
  <c r="I68" i="1" s="1"/>
  <c r="I49" i="1" l="1"/>
  <c r="I64" i="1"/>
  <c r="I22" i="1"/>
  <c r="I39" i="1"/>
  <c r="I47" i="1"/>
  <c r="I11" i="1"/>
  <c r="I25" i="1"/>
  <c r="I32" i="1"/>
  <c r="I59" i="1"/>
  <c r="I20" i="1"/>
  <c r="I24" i="1"/>
  <c r="I48" i="1"/>
  <c r="I13" i="1"/>
  <c r="I15" i="1"/>
  <c r="I65" i="1"/>
  <c r="I70" i="1"/>
  <c r="I29" i="1"/>
  <c r="I66" i="1"/>
  <c r="I55" i="1"/>
  <c r="I26" i="1"/>
  <c r="I44" i="1"/>
  <c r="I53" i="1"/>
  <c r="I41" i="1"/>
  <c r="I50" i="1"/>
  <c r="I37" i="1"/>
  <c r="I34" i="1"/>
  <c r="I21" i="1"/>
  <c r="I38" i="1"/>
  <c r="F85" i="1"/>
  <c r="I36" i="1"/>
  <c r="I52" i="1"/>
  <c r="I27" i="1"/>
  <c r="I17" i="1"/>
  <c r="I51" i="1"/>
  <c r="I33" i="1"/>
  <c r="I42" i="1"/>
  <c r="I23" i="1"/>
  <c r="I12" i="1"/>
  <c r="I61" i="1"/>
  <c r="I40" i="1"/>
  <c r="I14" i="1"/>
  <c r="I35" i="1"/>
  <c r="I58" i="1"/>
  <c r="H70" i="1"/>
</calcChain>
</file>

<file path=xl/sharedStrings.xml><?xml version="1.0" encoding="utf-8"?>
<sst xmlns="http://schemas.openxmlformats.org/spreadsheetml/2006/main" count="109" uniqueCount="66">
  <si>
    <t xml:space="preserve">IMPORT OF COMMODITY AND COMMODITY-BASED PRODUCTS </t>
  </si>
  <si>
    <t>Commodity and Commodity-based 
Products</t>
  </si>
  <si>
    <t>Unit</t>
  </si>
  <si>
    <t>% Change</t>
  </si>
  <si>
    <t>Contribution to Total Import of Commodity and Commodity-based Products (%)</t>
  </si>
  <si>
    <t>Quantity</t>
  </si>
  <si>
    <t>RM Million</t>
  </si>
  <si>
    <t>Value</t>
  </si>
  <si>
    <t>‘000T</t>
  </si>
  <si>
    <t>Palm Kernel Oil</t>
  </si>
  <si>
    <t>Palm-based Oleochemical</t>
  </si>
  <si>
    <t>Other Palm-based Products</t>
  </si>
  <si>
    <t>Palm Kernel Cake</t>
  </si>
  <si>
    <t>Sub-Total</t>
  </si>
  <si>
    <t>Natural Rubber</t>
  </si>
  <si>
    <t>Other Rubber</t>
  </si>
  <si>
    <t xml:space="preserve">Tyres </t>
  </si>
  <si>
    <t>Inner Tubes</t>
  </si>
  <si>
    <t>Latex Goods</t>
  </si>
  <si>
    <t>Footwear</t>
  </si>
  <si>
    <t>Industrial Rubber Goods</t>
  </si>
  <si>
    <t>General Rubber Goods</t>
  </si>
  <si>
    <t>Saw Logs</t>
  </si>
  <si>
    <t>‘000m3</t>
  </si>
  <si>
    <t>Sawn Timber</t>
  </si>
  <si>
    <t>Fibreboard</t>
  </si>
  <si>
    <t>Plywood</t>
  </si>
  <si>
    <t>Mouldings</t>
  </si>
  <si>
    <t>Veneer Sheet</t>
  </si>
  <si>
    <t>Builder's Joinery &amp; Carpentry</t>
  </si>
  <si>
    <t>Wooden &amp; Rattan Furniture</t>
  </si>
  <si>
    <t>Other Timber Products</t>
  </si>
  <si>
    <t>Chipboard/Particleboard</t>
  </si>
  <si>
    <t>Cocoa Butter</t>
  </si>
  <si>
    <t>Cocoa Paste Not Defatted</t>
  </si>
  <si>
    <t>Cocoa Paste, Wholly or Partly Defatted</t>
  </si>
  <si>
    <t>Cocoa Shell</t>
  </si>
  <si>
    <t>Chocolate</t>
  </si>
  <si>
    <t>Tobacco Products</t>
  </si>
  <si>
    <t>Black Pepper</t>
  </si>
  <si>
    <t>White Pepper</t>
  </si>
  <si>
    <t>Green Pepper</t>
  </si>
  <si>
    <t>Total Import of Commodity and</t>
  </si>
  <si>
    <t>Commodity-based Products</t>
  </si>
  <si>
    <t>Crude Petroleum</t>
  </si>
  <si>
    <t>Condensate and Other Petroleum Oil</t>
  </si>
  <si>
    <t>Refined Petroleum Products</t>
  </si>
  <si>
    <t>Liquefied Natural Gas</t>
  </si>
  <si>
    <t>Electrical and Electronic Products</t>
  </si>
  <si>
    <t>Total Import of Merchandise</t>
  </si>
  <si>
    <t xml:space="preserve">Commodity-based Products </t>
  </si>
  <si>
    <t>to Total Import of Merchandise (%)</t>
  </si>
  <si>
    <t xml:space="preserve">Note : </t>
  </si>
  <si>
    <t xml:space="preserve">         Sub-totals may not add up exactly to totals due to rounding</t>
  </si>
  <si>
    <r>
      <t>January - May 2021</t>
    </r>
    <r>
      <rPr>
        <b/>
        <vertAlign val="superscript"/>
        <sz val="16"/>
        <color theme="1"/>
        <rFont val="Arial"/>
        <family val="2"/>
      </rPr>
      <t>p</t>
    </r>
  </si>
  <si>
    <r>
      <t>January  - May 2022</t>
    </r>
    <r>
      <rPr>
        <b/>
        <vertAlign val="superscript"/>
        <sz val="16"/>
        <color theme="1"/>
        <rFont val="Arial"/>
        <family val="2"/>
      </rPr>
      <t>p</t>
    </r>
  </si>
  <si>
    <t>JANUARY - MAY 2021 &amp; 2022</t>
  </si>
  <si>
    <r>
      <t xml:space="preserve">Palm Oil </t>
    </r>
    <r>
      <rPr>
        <vertAlign val="superscript"/>
        <sz val="18"/>
        <color theme="1"/>
        <rFont val="Arial"/>
        <family val="2"/>
      </rPr>
      <t>(1)</t>
    </r>
  </si>
  <si>
    <r>
      <t>Cocoa Beans</t>
    </r>
    <r>
      <rPr>
        <vertAlign val="superscript"/>
        <sz val="18"/>
        <color theme="1"/>
        <rFont val="Arial"/>
        <family val="2"/>
      </rPr>
      <t xml:space="preserve"> (2)</t>
    </r>
  </si>
  <si>
    <r>
      <t>Cocoa Powder</t>
    </r>
    <r>
      <rPr>
        <vertAlign val="superscript"/>
        <sz val="18"/>
        <color theme="1"/>
        <rFont val="Arial"/>
        <family val="2"/>
      </rPr>
      <t xml:space="preserve"> (3)</t>
    </r>
  </si>
  <si>
    <r>
      <t xml:space="preserve">Tobacco Raw </t>
    </r>
    <r>
      <rPr>
        <vertAlign val="superscript"/>
        <sz val="18"/>
        <color theme="1"/>
        <rFont val="Arial"/>
        <family val="2"/>
      </rPr>
      <t>(4)</t>
    </r>
  </si>
  <si>
    <r>
      <t xml:space="preserve">       </t>
    </r>
    <r>
      <rPr>
        <vertAlign val="superscript"/>
        <sz val="16"/>
        <color theme="1"/>
        <rFont val="Arial"/>
        <family val="2"/>
      </rPr>
      <t xml:space="preserve"> (1)</t>
    </r>
    <r>
      <rPr>
        <sz val="16"/>
        <color theme="1"/>
        <rFont val="Arial"/>
        <family val="2"/>
      </rPr>
      <t xml:space="preserve"> Includes crude and processed</t>
    </r>
  </si>
  <si>
    <r>
      <t xml:space="preserve">        </t>
    </r>
    <r>
      <rPr>
        <vertAlign val="superscript"/>
        <sz val="16"/>
        <color theme="1"/>
        <rFont val="Arial"/>
        <family val="2"/>
      </rPr>
      <t>(2)</t>
    </r>
    <r>
      <rPr>
        <sz val="16"/>
        <color theme="1"/>
        <rFont val="Arial"/>
        <family val="2"/>
      </rPr>
      <t xml:space="preserve"> Re-export</t>
    </r>
  </si>
  <si>
    <r>
      <t xml:space="preserve">        </t>
    </r>
    <r>
      <rPr>
        <vertAlign val="superscript"/>
        <sz val="16"/>
        <color theme="1"/>
        <rFont val="Arial"/>
        <family val="2"/>
      </rPr>
      <t xml:space="preserve">(3) </t>
    </r>
    <r>
      <rPr>
        <sz val="16"/>
        <color theme="1"/>
        <rFont val="Arial"/>
        <family val="2"/>
      </rPr>
      <t>Including Cocoa Powder not Containing and Containing Added Sugar or Other Sweetening Matter</t>
    </r>
  </si>
  <si>
    <r>
      <t xml:space="preserve">        </t>
    </r>
    <r>
      <rPr>
        <vertAlign val="superscript"/>
        <sz val="16"/>
        <color theme="1"/>
        <rFont val="Arial"/>
        <family val="2"/>
      </rPr>
      <t xml:space="preserve">(4) </t>
    </r>
    <r>
      <rPr>
        <sz val="16"/>
        <color theme="1"/>
        <rFont val="Arial"/>
        <family val="2"/>
      </rPr>
      <t>Tobacco unmanufactured</t>
    </r>
  </si>
  <si>
    <r>
      <t xml:space="preserve">        </t>
    </r>
    <r>
      <rPr>
        <vertAlign val="superscript"/>
        <sz val="16"/>
        <color theme="1"/>
        <rFont val="Arial"/>
        <family val="2"/>
      </rPr>
      <t xml:space="preserve"> p</t>
    </r>
    <r>
      <rPr>
        <sz val="16"/>
        <color theme="1"/>
        <rFont val="Arial"/>
        <family val="2"/>
      </rPr>
      <t xml:space="preserve"> Preliminary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</si>
</sst>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0\ ;&quot; (&quot;#,##0.00\);&quot; -&quot;#\ ;@\ "/>
    <numFmt numFmtId="166" formatCode="_(* #,##0_);_(* \(#,##0\);_(* &quot;-&quot;??_);_(@_)"/>
    <numFmt numFmtId="167" formatCode="0.00_);\(0.00\)"/>
    <numFmt numFmtId="168" formatCode="#,##0.0\ ;&quot; (&quot;#,##0.0\);&quot; -&quot;#\ ;@\ "/>
  </numFmts>
  <fonts count="25">
    <font>
      <sz val="10"/>
      <name val="Arial"/>
      <charset val="134"/>
    </font>
    <font>
      <sz val="18"/>
      <color theme="1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22"/>
      <color theme="1"/>
      <name val="Arial"/>
      <family val="2"/>
    </font>
    <font>
      <b/>
      <i/>
      <sz val="18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i/>
      <sz val="13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8"/>
      <color theme="1"/>
      <name val="Arial"/>
      <family val="2"/>
    </font>
    <font>
      <vertAlign val="superscript"/>
      <sz val="16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20"/>
      <color theme="1"/>
      <name val="Arial"/>
      <family val="2"/>
    </font>
    <font>
      <b/>
      <vertAlign val="superscript"/>
      <sz val="16"/>
      <color theme="1"/>
      <name val="Arial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6F2F1"/>
        <bgColor indexed="26"/>
      </patternFill>
    </fill>
    <fill>
      <patternFill patternType="solid">
        <fgColor rgb="FFC6F2F1"/>
        <bgColor indexed="64"/>
      </patternFill>
    </fill>
    <fill>
      <patternFill patternType="solid">
        <fgColor rgb="FF40D4D0"/>
        <bgColor indexed="64"/>
      </patternFill>
    </fill>
    <fill>
      <patternFill patternType="solid">
        <fgColor rgb="FF81E3E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</borders>
  <cellStyleXfs count="4">
    <xf numFmtId="0" fontId="0" fillId="0" borderId="0"/>
    <xf numFmtId="165" fontId="15" fillId="0" borderId="0" applyFill="0" applyAlignment="0" applyProtection="0"/>
    <xf numFmtId="9" fontId="15" fillId="0" borderId="0" applyFont="0" applyFill="0" applyBorder="0" applyAlignment="0" applyProtection="0"/>
    <xf numFmtId="0" fontId="16" fillId="0" borderId="0"/>
  </cellStyleXfs>
  <cellXfs count="226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4" fillId="0" borderId="0" xfId="0" applyFont="1" applyBorder="1" applyAlignment="1">
      <alignment horizontal="right"/>
    </xf>
    <xf numFmtId="0" fontId="3" fillId="0" borderId="0" xfId="0" applyFont="1" applyFill="1" applyBorder="1"/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18" xfId="0" applyFont="1" applyFill="1" applyBorder="1"/>
    <xf numFmtId="0" fontId="1" fillId="0" borderId="4" xfId="0" applyFont="1" applyFill="1" applyBorder="1" applyAlignment="1">
      <alignment horizontal="center"/>
    </xf>
    <xf numFmtId="165" fontId="8" fillId="0" borderId="3" xfId="1" applyFont="1" applyFill="1" applyBorder="1" applyAlignment="1" applyProtection="1"/>
    <xf numFmtId="165" fontId="8" fillId="0" borderId="3" xfId="1" applyFont="1" applyFill="1" applyBorder="1" applyAlignment="1" applyProtection="1">
      <alignment horizontal="center"/>
    </xf>
    <xf numFmtId="0" fontId="1" fillId="0" borderId="7" xfId="0" applyFont="1" applyFill="1" applyBorder="1"/>
    <xf numFmtId="0" fontId="1" fillId="0" borderId="19" xfId="0" applyFont="1" applyFill="1" applyBorder="1" applyAlignment="1">
      <alignment horizontal="center"/>
    </xf>
    <xf numFmtId="2" fontId="1" fillId="0" borderId="0" xfId="1" applyNumberFormat="1" applyFont="1" applyFill="1" applyBorder="1" applyAlignment="1" applyProtection="1">
      <alignment horizontal="right" indent="2"/>
    </xf>
    <xf numFmtId="2" fontId="1" fillId="0" borderId="21" xfId="1" applyNumberFormat="1" applyFont="1" applyFill="1" applyBorder="1" applyAlignment="1" applyProtection="1">
      <alignment horizontal="right" indent="1"/>
    </xf>
    <xf numFmtId="0" fontId="1" fillId="0" borderId="22" xfId="0" applyFont="1" applyFill="1" applyBorder="1" applyAlignment="1">
      <alignment horizontal="center"/>
    </xf>
    <xf numFmtId="2" fontId="8" fillId="0" borderId="21" xfId="1" applyNumberFormat="1" applyFont="1" applyFill="1" applyBorder="1" applyAlignment="1" applyProtection="1">
      <alignment horizontal="right" indent="2"/>
    </xf>
    <xf numFmtId="2" fontId="8" fillId="0" borderId="21" xfId="1" applyNumberFormat="1" applyFont="1" applyFill="1" applyBorder="1" applyAlignment="1" applyProtection="1">
      <alignment horizontal="right" indent="1"/>
    </xf>
    <xf numFmtId="0" fontId="1" fillId="0" borderId="15" xfId="0" applyFont="1" applyFill="1" applyBorder="1"/>
    <xf numFmtId="0" fontId="1" fillId="0" borderId="10" xfId="0" applyFont="1" applyFill="1" applyBorder="1" applyAlignment="1">
      <alignment horizontal="center"/>
    </xf>
    <xf numFmtId="2" fontId="8" fillId="0" borderId="9" xfId="1" applyNumberFormat="1" applyFont="1" applyFill="1" applyBorder="1" applyAlignment="1" applyProtection="1"/>
    <xf numFmtId="2" fontId="8" fillId="0" borderId="9" xfId="1" applyNumberFormat="1" applyFont="1" applyFill="1" applyBorder="1" applyAlignment="1" applyProtection="1">
      <alignment horizontal="center"/>
    </xf>
    <xf numFmtId="165" fontId="1" fillId="0" borderId="1" xfId="1" applyFont="1" applyFill="1" applyBorder="1" applyAlignment="1" applyProtection="1">
      <alignment horizontal="right"/>
    </xf>
    <xf numFmtId="2" fontId="8" fillId="0" borderId="21" xfId="1" applyNumberFormat="1" applyFont="1" applyFill="1" applyBorder="1" applyAlignment="1" applyProtection="1"/>
    <xf numFmtId="2" fontId="8" fillId="0" borderId="21" xfId="1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21" xfId="1" applyNumberFormat="1" applyFont="1" applyFill="1" applyBorder="1" applyAlignment="1" applyProtection="1">
      <alignment horizontal="right" indent="2"/>
    </xf>
    <xf numFmtId="165" fontId="1" fillId="0" borderId="7" xfId="1" applyFont="1" applyFill="1" applyBorder="1" applyAlignment="1" applyProtection="1">
      <alignment horizontal="right"/>
    </xf>
    <xf numFmtId="165" fontId="1" fillId="0" borderId="25" xfId="1" applyFont="1" applyFill="1" applyBorder="1" applyAlignment="1" applyProtection="1">
      <alignment horizontal="right"/>
    </xf>
    <xf numFmtId="2" fontId="8" fillId="0" borderId="3" xfId="1" applyNumberFormat="1" applyFont="1" applyFill="1" applyBorder="1" applyAlignment="1" applyProtection="1"/>
    <xf numFmtId="2" fontId="8" fillId="0" borderId="3" xfId="1" applyNumberFormat="1" applyFont="1" applyFill="1" applyBorder="1" applyAlignment="1" applyProtection="1">
      <alignment horizontal="right" indent="1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indent="2"/>
    </xf>
    <xf numFmtId="167" fontId="8" fillId="0" borderId="9" xfId="1" applyNumberFormat="1" applyFont="1" applyFill="1" applyBorder="1" applyAlignment="1" applyProtection="1"/>
    <xf numFmtId="167" fontId="8" fillId="0" borderId="9" xfId="1" applyNumberFormat="1" applyFont="1" applyFill="1" applyBorder="1" applyAlignment="1" applyProtection="1">
      <alignment horizontal="right" indent="1"/>
    </xf>
    <xf numFmtId="0" fontId="1" fillId="0" borderId="1" xfId="0" applyFont="1" applyFill="1" applyBorder="1"/>
    <xf numFmtId="0" fontId="1" fillId="0" borderId="26" xfId="0" applyFont="1" applyFill="1" applyBorder="1" applyAlignment="1">
      <alignment horizontal="center"/>
    </xf>
    <xf numFmtId="167" fontId="8" fillId="0" borderId="28" xfId="1" applyNumberFormat="1" applyFont="1" applyFill="1" applyBorder="1" applyAlignment="1" applyProtection="1"/>
    <xf numFmtId="167" fontId="8" fillId="0" borderId="28" xfId="1" applyNumberFormat="1" applyFont="1" applyFill="1" applyBorder="1" applyAlignment="1" applyProtection="1">
      <alignment horizontal="right" indent="1"/>
    </xf>
    <xf numFmtId="0" fontId="1" fillId="0" borderId="7" xfId="0" applyFont="1" applyFill="1" applyBorder="1" applyAlignment="1"/>
    <xf numFmtId="167" fontId="8" fillId="0" borderId="21" xfId="1" applyNumberFormat="1" applyFont="1" applyFill="1" applyBorder="1" applyAlignment="1" applyProtection="1">
      <alignment horizontal="right" indent="2"/>
    </xf>
    <xf numFmtId="167" fontId="8" fillId="0" borderId="21" xfId="1" applyNumberFormat="1" applyFont="1" applyFill="1" applyBorder="1" applyAlignment="1" applyProtection="1">
      <alignment horizontal="right" indent="1"/>
    </xf>
    <xf numFmtId="0" fontId="8" fillId="0" borderId="7" xfId="0" applyFont="1" applyFill="1" applyBorder="1"/>
    <xf numFmtId="0" fontId="8" fillId="0" borderId="0" xfId="0" applyFont="1" applyFill="1" applyBorder="1" applyAlignment="1">
      <alignment horizontal="center"/>
    </xf>
    <xf numFmtId="165" fontId="8" fillId="0" borderId="25" xfId="1" applyFont="1" applyFill="1" applyBorder="1" applyAlignment="1" applyProtection="1">
      <alignment horizontal="right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165" fontId="8" fillId="0" borderId="1" xfId="1" applyFont="1" applyFill="1" applyBorder="1" applyAlignment="1" applyProtection="1">
      <alignment horizontal="right"/>
    </xf>
    <xf numFmtId="2" fontId="8" fillId="0" borderId="26" xfId="1" applyNumberFormat="1" applyFont="1" applyFill="1" applyBorder="1" applyAlignment="1" applyProtection="1">
      <alignment horizontal="right" indent="2"/>
    </xf>
    <xf numFmtId="2" fontId="8" fillId="0" borderId="28" xfId="1" applyNumberFormat="1" applyFont="1" applyFill="1" applyBorder="1" applyAlignment="1" applyProtection="1">
      <alignment horizontal="right" indent="1"/>
    </xf>
    <xf numFmtId="2" fontId="8" fillId="0" borderId="0" xfId="1" applyNumberFormat="1" applyFont="1" applyFill="1" applyBorder="1" applyAlignment="1" applyProtection="1">
      <alignment horizontal="right" indent="2"/>
    </xf>
    <xf numFmtId="0" fontId="8" fillId="0" borderId="25" xfId="0" applyFont="1" applyFill="1" applyBorder="1"/>
    <xf numFmtId="0" fontId="8" fillId="0" borderId="25" xfId="0" applyFont="1" applyFill="1" applyBorder="1" applyAlignment="1">
      <alignment horizontal="center"/>
    </xf>
    <xf numFmtId="2" fontId="8" fillId="0" borderId="30" xfId="1" applyNumberFormat="1" applyFont="1" applyFill="1" applyBorder="1" applyAlignment="1" applyProtection="1">
      <alignment horizontal="right" indent="2"/>
    </xf>
    <xf numFmtId="2" fontId="8" fillId="0" borderId="31" xfId="1" applyNumberFormat="1" applyFont="1" applyFill="1" applyBorder="1" applyAlignment="1" applyProtection="1">
      <alignment horizontal="right" indent="1"/>
    </xf>
    <xf numFmtId="0" fontId="1" fillId="0" borderId="7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/>
    </xf>
    <xf numFmtId="165" fontId="8" fillId="0" borderId="7" xfId="1" applyFont="1" applyFill="1" applyBorder="1" applyAlignment="1" applyProtection="1">
      <alignment horizontal="right"/>
    </xf>
    <xf numFmtId="165" fontId="8" fillId="0" borderId="22" xfId="1" applyFont="1" applyFill="1" applyBorder="1" applyAlignment="1" applyProtection="1">
      <alignment horizontal="center"/>
    </xf>
    <xf numFmtId="167" fontId="8" fillId="0" borderId="21" xfId="1" applyNumberFormat="1" applyFont="1" applyFill="1" applyBorder="1" applyAlignment="1" applyProtection="1">
      <alignment horizontal="right" vertical="center" indent="2"/>
    </xf>
    <xf numFmtId="167" fontId="8" fillId="0" borderId="21" xfId="1" applyNumberFormat="1" applyFont="1" applyFill="1" applyBorder="1" applyAlignment="1" applyProtection="1">
      <alignment horizontal="right" vertical="center" indent="1"/>
    </xf>
    <xf numFmtId="167" fontId="8" fillId="0" borderId="1" xfId="1" applyNumberFormat="1" applyFont="1" applyFill="1" applyBorder="1" applyAlignment="1" applyProtection="1"/>
    <xf numFmtId="167" fontId="8" fillId="0" borderId="1" xfId="1" applyNumberFormat="1" applyFont="1" applyFill="1" applyBorder="1" applyAlignment="1" applyProtection="1">
      <alignment horizontal="right" indent="1"/>
    </xf>
    <xf numFmtId="167" fontId="8" fillId="0" borderId="25" xfId="1" applyNumberFormat="1" applyFont="1" applyFill="1" applyBorder="1" applyAlignment="1" applyProtection="1"/>
    <xf numFmtId="2" fontId="8" fillId="0" borderId="25" xfId="1" applyNumberFormat="1" applyFont="1" applyFill="1" applyBorder="1" applyAlignment="1" applyProtection="1">
      <alignment horizontal="right" indent="1"/>
    </xf>
    <xf numFmtId="167" fontId="8" fillId="0" borderId="21" xfId="1" applyNumberFormat="1" applyFont="1" applyFill="1" applyBorder="1" applyAlignment="1" applyProtection="1"/>
    <xf numFmtId="0" fontId="1" fillId="0" borderId="25" xfId="0" applyFont="1" applyFill="1" applyBorder="1"/>
    <xf numFmtId="165" fontId="8" fillId="0" borderId="24" xfId="1" applyFont="1" applyFill="1" applyBorder="1" applyAlignment="1" applyProtection="1">
      <alignment horizontal="center"/>
    </xf>
    <xf numFmtId="167" fontId="8" fillId="0" borderId="23" xfId="1" applyNumberFormat="1" applyFont="1" applyFill="1" applyBorder="1" applyAlignment="1" applyProtection="1"/>
    <xf numFmtId="2" fontId="8" fillId="0" borderId="23" xfId="1" applyNumberFormat="1" applyFont="1" applyFill="1" applyBorder="1" applyAlignment="1" applyProtection="1">
      <alignment horizontal="center"/>
    </xf>
    <xf numFmtId="167" fontId="8" fillId="0" borderId="21" xfId="1" applyNumberFormat="1" applyFont="1" applyFill="1" applyBorder="1" applyAlignment="1" applyProtection="1">
      <alignment horizontal="center"/>
    </xf>
    <xf numFmtId="165" fontId="8" fillId="0" borderId="10" xfId="1" applyFont="1" applyFill="1" applyBorder="1" applyAlignment="1" applyProtection="1">
      <alignment horizontal="center"/>
    </xf>
    <xf numFmtId="167" fontId="8" fillId="0" borderId="9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2" fillId="0" borderId="0" xfId="0" applyFont="1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right"/>
    </xf>
    <xf numFmtId="0" fontId="4" fillId="0" borderId="0" xfId="3" applyFont="1" applyFill="1" applyBorder="1" applyAlignment="1"/>
    <xf numFmtId="0" fontId="11" fillId="0" borderId="0" xfId="3" applyFont="1" applyFill="1" applyBorder="1" applyAlignment="1">
      <alignment horizontal="center"/>
    </xf>
    <xf numFmtId="0" fontId="9" fillId="0" borderId="0" xfId="0" applyFont="1" applyBorder="1" applyAlignment="1"/>
    <xf numFmtId="2" fontId="9" fillId="0" borderId="0" xfId="0" applyNumberFormat="1" applyFont="1" applyBorder="1" applyAlignment="1">
      <alignment horizontal="right"/>
    </xf>
    <xf numFmtId="0" fontId="11" fillId="0" borderId="0" xfId="3" applyFont="1" applyFill="1" applyBorder="1" applyAlignment="1"/>
    <xf numFmtId="165" fontId="12" fillId="2" borderId="0" xfId="1" applyFont="1" applyFill="1" applyBorder="1" applyAlignment="1" applyProtection="1"/>
    <xf numFmtId="165" fontId="12" fillId="2" borderId="0" xfId="1" applyFont="1" applyFill="1" applyBorder="1" applyAlignment="1" applyProtection="1">
      <alignment horizontal="right"/>
    </xf>
    <xf numFmtId="165" fontId="13" fillId="2" borderId="0" xfId="1" applyFont="1" applyFill="1" applyBorder="1" applyAlignment="1" applyProtection="1"/>
    <xf numFmtId="165" fontId="13" fillId="2" borderId="0" xfId="1" applyFont="1" applyFill="1" applyBorder="1" applyAlignment="1" applyProtection="1">
      <alignment horizontal="right"/>
    </xf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165" fontId="8" fillId="0" borderId="7" xfId="1" applyFont="1" applyFill="1" applyBorder="1" applyAlignment="1" applyProtection="1">
      <alignment horizontal="right" vertical="center"/>
    </xf>
    <xf numFmtId="0" fontId="8" fillId="0" borderId="25" xfId="0" applyFont="1" applyFill="1" applyBorder="1" applyAlignment="1">
      <alignment horizontal="right"/>
    </xf>
    <xf numFmtId="165" fontId="4" fillId="2" borderId="0" xfId="1" applyFont="1" applyFill="1" applyBorder="1" applyAlignment="1" applyProtection="1">
      <alignment horizontal="right"/>
    </xf>
    <xf numFmtId="165" fontId="7" fillId="2" borderId="0" xfId="1" applyFont="1" applyFill="1" applyBorder="1" applyAlignment="1" applyProtection="1">
      <alignment horizontal="right"/>
    </xf>
    <xf numFmtId="0" fontId="4" fillId="2" borderId="0" xfId="0" applyFont="1" applyFill="1" applyBorder="1" applyAlignment="1">
      <alignment horizontal="right"/>
    </xf>
    <xf numFmtId="0" fontId="19" fillId="0" borderId="0" xfId="0" applyFont="1" applyFill="1" applyBorder="1"/>
    <xf numFmtId="165" fontId="20" fillId="0" borderId="0" xfId="1" applyFont="1" applyFill="1"/>
    <xf numFmtId="164" fontId="20" fillId="0" borderId="0" xfId="1" applyNumberFormat="1" applyFont="1" applyFill="1"/>
    <xf numFmtId="164" fontId="20" fillId="0" borderId="0" xfId="1" applyNumberFormat="1" applyFont="1" applyFill="1" applyAlignment="1">
      <alignment horizontal="center"/>
    </xf>
    <xf numFmtId="165" fontId="20" fillId="0" borderId="0" xfId="1" applyFont="1" applyFill="1" applyBorder="1" applyAlignment="1">
      <alignment vertical="center"/>
    </xf>
    <xf numFmtId="164" fontId="20" fillId="0" borderId="0" xfId="1" applyNumberFormat="1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vertical="center"/>
    </xf>
    <xf numFmtId="166" fontId="20" fillId="0" borderId="0" xfId="1" applyNumberFormat="1" applyFont="1" applyBorder="1" applyAlignment="1">
      <alignment vertical="center"/>
    </xf>
    <xf numFmtId="0" fontId="19" fillId="0" borderId="0" xfId="0" applyFont="1" applyFill="1" applyBorder="1" applyAlignment="1"/>
    <xf numFmtId="0" fontId="8" fillId="5" borderId="7" xfId="0" applyFont="1" applyFill="1" applyBorder="1"/>
    <xf numFmtId="0" fontId="8" fillId="5" borderId="22" xfId="0" applyFont="1" applyFill="1" applyBorder="1" applyAlignment="1">
      <alignment horizontal="center"/>
    </xf>
    <xf numFmtId="2" fontId="8" fillId="5" borderId="21" xfId="1" applyNumberFormat="1" applyFont="1" applyFill="1" applyBorder="1" applyAlignment="1" applyProtection="1">
      <alignment horizontal="right" indent="2"/>
    </xf>
    <xf numFmtId="2" fontId="8" fillId="5" borderId="21" xfId="1" applyNumberFormat="1" applyFont="1" applyFill="1" applyBorder="1" applyAlignment="1" applyProtection="1">
      <alignment horizontal="right" indent="1"/>
    </xf>
    <xf numFmtId="165" fontId="8" fillId="5" borderId="7" xfId="1" applyFont="1" applyFill="1" applyBorder="1" applyAlignment="1" applyProtection="1">
      <alignment horizontal="right"/>
    </xf>
    <xf numFmtId="0" fontId="8" fillId="5" borderId="0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2" fontId="8" fillId="5" borderId="19" xfId="1" applyNumberFormat="1" applyFont="1" applyFill="1" applyBorder="1" applyAlignment="1" applyProtection="1">
      <alignment horizontal="right" indent="2"/>
    </xf>
    <xf numFmtId="2" fontId="8" fillId="5" borderId="29" xfId="1" applyNumberFormat="1" applyFont="1" applyFill="1" applyBorder="1" applyAlignment="1" applyProtection="1">
      <alignment horizontal="right" indent="1"/>
    </xf>
    <xf numFmtId="2" fontId="8" fillId="5" borderId="29" xfId="1" applyNumberFormat="1" applyFont="1" applyFill="1" applyBorder="1" applyAlignment="1" applyProtection="1">
      <alignment horizontal="right" indent="2"/>
    </xf>
    <xf numFmtId="0" fontId="8" fillId="6" borderId="18" xfId="0" applyFont="1" applyFill="1" applyBorder="1"/>
    <xf numFmtId="0" fontId="8" fillId="6" borderId="32" xfId="0" applyFont="1" applyFill="1" applyBorder="1" applyAlignment="1">
      <alignment horizontal="center"/>
    </xf>
    <xf numFmtId="0" fontId="8" fillId="6" borderId="25" xfId="0" applyFont="1" applyFill="1" applyBorder="1"/>
    <xf numFmtId="165" fontId="8" fillId="6" borderId="35" xfId="1" applyFont="1" applyFill="1" applyBorder="1" applyAlignment="1" applyProtection="1">
      <alignment horizontal="center"/>
    </xf>
    <xf numFmtId="0" fontId="8" fillId="6" borderId="24" xfId="0" applyFont="1" applyFill="1" applyBorder="1" applyAlignment="1">
      <alignment horizontal="center"/>
    </xf>
    <xf numFmtId="2" fontId="8" fillId="6" borderId="31" xfId="1" applyNumberFormat="1" applyFont="1" applyFill="1" applyBorder="1" applyAlignment="1" applyProtection="1">
      <alignment horizontal="right" indent="2"/>
    </xf>
    <xf numFmtId="2" fontId="8" fillId="6" borderId="31" xfId="1" applyNumberFormat="1" applyFont="1" applyFill="1" applyBorder="1" applyAlignment="1" applyProtection="1">
      <alignment horizontal="right" indent="1"/>
    </xf>
    <xf numFmtId="165" fontId="8" fillId="6" borderId="7" xfId="1" applyFont="1" applyFill="1" applyBorder="1" applyAlignment="1" applyProtection="1">
      <alignment horizontal="right"/>
    </xf>
    <xf numFmtId="0" fontId="8" fillId="6" borderId="7" xfId="0" applyFont="1" applyFill="1" applyBorder="1"/>
    <xf numFmtId="0" fontId="8" fillId="6" borderId="7" xfId="0" applyFont="1" applyFill="1" applyBorder="1" applyAlignment="1">
      <alignment horizontal="center"/>
    </xf>
    <xf numFmtId="167" fontId="8" fillId="6" borderId="7" xfId="1" applyNumberFormat="1" applyFont="1" applyFill="1" applyBorder="1" applyAlignment="1" applyProtection="1"/>
    <xf numFmtId="2" fontId="8" fillId="6" borderId="7" xfId="1" applyNumberFormat="1" applyFont="1" applyFill="1" applyBorder="1" applyAlignment="1" applyProtection="1">
      <alignment horizontal="right" indent="1"/>
    </xf>
    <xf numFmtId="165" fontId="8" fillId="6" borderId="22" xfId="1" applyFont="1" applyFill="1" applyBorder="1" applyAlignment="1" applyProtection="1">
      <alignment horizontal="center"/>
    </xf>
    <xf numFmtId="167" fontId="8" fillId="6" borderId="29" xfId="1" applyNumberFormat="1" applyFont="1" applyFill="1" applyBorder="1" applyAlignment="1" applyProtection="1"/>
    <xf numFmtId="2" fontId="8" fillId="6" borderId="29" xfId="1" applyNumberFormat="1" applyFont="1" applyFill="1" applyBorder="1" applyAlignment="1" applyProtection="1">
      <alignment horizontal="right" indent="1"/>
    </xf>
    <xf numFmtId="165" fontId="21" fillId="0" borderId="0" xfId="1" applyFont="1" applyAlignment="1">
      <alignment horizontal="right"/>
    </xf>
    <xf numFmtId="165" fontId="4" fillId="0" borderId="0" xfId="1" applyFont="1" applyAlignment="1">
      <alignment horizontal="right"/>
    </xf>
    <xf numFmtId="165" fontId="1" fillId="0" borderId="0" xfId="1" applyFont="1" applyAlignment="1">
      <alignment horizontal="right"/>
    </xf>
    <xf numFmtId="165" fontId="1" fillId="0" borderId="13" xfId="1" applyFont="1" applyFill="1" applyBorder="1" applyAlignment="1" applyProtection="1">
      <alignment horizontal="right"/>
    </xf>
    <xf numFmtId="165" fontId="8" fillId="0" borderId="14" xfId="1" applyFont="1" applyFill="1" applyBorder="1" applyAlignment="1" applyProtection="1">
      <alignment horizontal="right"/>
    </xf>
    <xf numFmtId="165" fontId="1" fillId="0" borderId="14" xfId="1" applyFont="1" applyFill="1" applyBorder="1" applyAlignment="1" applyProtection="1">
      <alignment horizontal="right"/>
    </xf>
    <xf numFmtId="165" fontId="8" fillId="5" borderId="14" xfId="1" applyFont="1" applyFill="1" applyBorder="1" applyAlignment="1" applyProtection="1">
      <alignment horizontal="right"/>
    </xf>
    <xf numFmtId="164" fontId="23" fillId="0" borderId="23" xfId="0" applyNumberFormat="1" applyFont="1" applyFill="1" applyBorder="1" applyAlignment="1" applyProtection="1">
      <alignment vertical="center"/>
    </xf>
    <xf numFmtId="166" fontId="23" fillId="0" borderId="24" xfId="0" applyNumberFormat="1" applyFont="1" applyFill="1" applyBorder="1" applyAlignment="1" applyProtection="1">
      <alignment vertical="center"/>
    </xf>
    <xf numFmtId="165" fontId="1" fillId="0" borderId="17" xfId="1" applyFont="1" applyFill="1" applyBorder="1" applyAlignment="1" applyProtection="1">
      <alignment horizontal="right"/>
    </xf>
    <xf numFmtId="165" fontId="1" fillId="0" borderId="22" xfId="1" applyFont="1" applyFill="1" applyBorder="1" applyAlignment="1" applyProtection="1">
      <alignment horizontal="right"/>
    </xf>
    <xf numFmtId="164" fontId="1" fillId="0" borderId="7" xfId="1" applyNumberFormat="1" applyFont="1" applyFill="1" applyBorder="1" applyAlignment="1" applyProtection="1">
      <alignment horizontal="right"/>
    </xf>
    <xf numFmtId="165" fontId="1" fillId="0" borderId="21" xfId="1" applyFont="1" applyFill="1" applyBorder="1" applyAlignment="1" applyProtection="1">
      <alignment horizontal="right"/>
    </xf>
    <xf numFmtId="165" fontId="1" fillId="0" borderId="0" xfId="1" applyFont="1" applyFill="1" applyBorder="1" applyAlignment="1" applyProtection="1">
      <alignment horizontal="right"/>
    </xf>
    <xf numFmtId="165" fontId="8" fillId="5" borderId="14" xfId="1" applyFont="1" applyFill="1" applyBorder="1" applyAlignment="1" applyProtection="1">
      <alignment horizontal="right" vertical="center"/>
    </xf>
    <xf numFmtId="165" fontId="1" fillId="0" borderId="10" xfId="1" applyFont="1" applyFill="1" applyBorder="1" applyAlignment="1" applyProtection="1">
      <alignment horizontal="right"/>
    </xf>
    <xf numFmtId="165" fontId="1" fillId="0" borderId="27" xfId="1" applyFont="1" applyFill="1" applyBorder="1" applyAlignment="1" applyProtection="1">
      <alignment horizontal="right"/>
    </xf>
    <xf numFmtId="165" fontId="8" fillId="5" borderId="22" xfId="1" applyFont="1" applyFill="1" applyBorder="1" applyAlignment="1" applyProtection="1">
      <alignment horizontal="right"/>
    </xf>
    <xf numFmtId="165" fontId="8" fillId="0" borderId="22" xfId="1" applyFont="1" applyFill="1" applyBorder="1" applyAlignment="1" applyProtection="1">
      <alignment horizontal="right"/>
    </xf>
    <xf numFmtId="165" fontId="8" fillId="0" borderId="26" xfId="1" applyFont="1" applyFill="1" applyBorder="1" applyAlignment="1" applyProtection="1">
      <alignment horizontal="right"/>
    </xf>
    <xf numFmtId="10" fontId="1" fillId="0" borderId="7" xfId="2" applyNumberFormat="1" applyFont="1" applyFill="1" applyBorder="1" applyAlignment="1" applyProtection="1">
      <alignment horizontal="right"/>
    </xf>
    <xf numFmtId="165" fontId="8" fillId="0" borderId="30" xfId="1" applyFont="1" applyFill="1" applyBorder="1" applyAlignment="1" applyProtection="1">
      <alignment horizontal="right"/>
    </xf>
    <xf numFmtId="165" fontId="8" fillId="0" borderId="0" xfId="1" applyFont="1" applyFill="1" applyBorder="1" applyAlignment="1" applyProtection="1">
      <alignment horizontal="right"/>
    </xf>
    <xf numFmtId="4" fontId="1" fillId="0" borderId="7" xfId="1" applyNumberFormat="1" applyFont="1" applyFill="1" applyBorder="1" applyAlignment="1" applyProtection="1">
      <alignment horizontal="right" indent="1"/>
    </xf>
    <xf numFmtId="165" fontId="8" fillId="5" borderId="0" xfId="1" applyFont="1" applyFill="1" applyBorder="1" applyAlignment="1" applyProtection="1">
      <alignment horizontal="right"/>
    </xf>
    <xf numFmtId="4" fontId="1" fillId="0" borderId="25" xfId="1" applyNumberFormat="1" applyFont="1" applyFill="1" applyBorder="1" applyAlignment="1" applyProtection="1">
      <alignment horizontal="right" indent="1"/>
    </xf>
    <xf numFmtId="165" fontId="8" fillId="6" borderId="33" xfId="1" applyFont="1" applyFill="1" applyBorder="1" applyAlignment="1" applyProtection="1">
      <alignment horizontal="right"/>
    </xf>
    <xf numFmtId="165" fontId="8" fillId="6" borderId="36" xfId="1" applyFont="1" applyFill="1" applyBorder="1" applyAlignment="1" applyProtection="1">
      <alignment horizontal="right"/>
    </xf>
    <xf numFmtId="165" fontId="8" fillId="0" borderId="21" xfId="1" applyFont="1" applyFill="1" applyBorder="1" applyAlignment="1" applyProtection="1">
      <alignment horizontal="right" vertical="center"/>
    </xf>
    <xf numFmtId="165" fontId="8" fillId="0" borderId="21" xfId="1" applyFont="1" applyFill="1" applyBorder="1" applyAlignment="1" applyProtection="1">
      <alignment horizontal="right"/>
    </xf>
    <xf numFmtId="165" fontId="8" fillId="6" borderId="0" xfId="1" applyFont="1" applyFill="1" applyBorder="1" applyAlignment="1" applyProtection="1">
      <alignment horizontal="right"/>
    </xf>
    <xf numFmtId="165" fontId="8" fillId="6" borderId="14" xfId="1" applyFont="1" applyFill="1" applyBorder="1" applyAlignment="1" applyProtection="1">
      <alignment horizontal="right"/>
    </xf>
    <xf numFmtId="165" fontId="8" fillId="0" borderId="36" xfId="1" applyFont="1" applyFill="1" applyBorder="1" applyAlignment="1" applyProtection="1">
      <alignment horizontal="right"/>
    </xf>
    <xf numFmtId="165" fontId="8" fillId="0" borderId="17" xfId="1" applyFont="1" applyFill="1" applyBorder="1" applyAlignment="1" applyProtection="1">
      <alignment horizontal="right"/>
    </xf>
    <xf numFmtId="0" fontId="8" fillId="0" borderId="17" xfId="0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right"/>
    </xf>
    <xf numFmtId="166" fontId="11" fillId="0" borderId="0" xfId="1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164" fontId="14" fillId="0" borderId="0" xfId="1" applyNumberFormat="1" applyFont="1" applyBorder="1" applyAlignment="1">
      <alignment horizontal="right"/>
    </xf>
    <xf numFmtId="166" fontId="14" fillId="0" borderId="0" xfId="1" applyNumberFormat="1" applyFont="1" applyBorder="1" applyAlignment="1">
      <alignment horizontal="right"/>
    </xf>
    <xf numFmtId="168" fontId="1" fillId="0" borderId="17" xfId="1" applyNumberFormat="1" applyFont="1" applyFill="1" applyBorder="1" applyAlignment="1" applyProtection="1">
      <alignment horizontal="right"/>
    </xf>
    <xf numFmtId="168" fontId="1" fillId="0" borderId="32" xfId="1" applyNumberFormat="1" applyFont="1" applyFill="1" applyBorder="1" applyAlignment="1" applyProtection="1">
      <alignment horizontal="right"/>
    </xf>
    <xf numFmtId="168" fontId="1" fillId="0" borderId="34" xfId="1" applyNumberFormat="1" applyFont="1" applyFill="1" applyBorder="1" applyAlignment="1" applyProtection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165" fontId="8" fillId="6" borderId="33" xfId="1" applyFont="1" applyFill="1" applyBorder="1" applyAlignment="1" applyProtection="1">
      <alignment horizontal="right" vertical="center"/>
    </xf>
    <xf numFmtId="165" fontId="8" fillId="6" borderId="36" xfId="1" applyFont="1" applyFill="1" applyBorder="1" applyAlignment="1" applyProtection="1">
      <alignment horizontal="right" vertical="center"/>
    </xf>
    <xf numFmtId="167" fontId="8" fillId="6" borderId="34" xfId="1" applyNumberFormat="1" applyFont="1" applyFill="1" applyBorder="1" applyAlignment="1" applyProtection="1">
      <alignment horizontal="right" vertical="center" indent="2"/>
    </xf>
    <xf numFmtId="167" fontId="8" fillId="6" borderId="23" xfId="1" applyNumberFormat="1" applyFont="1" applyFill="1" applyBorder="1" applyAlignment="1" applyProtection="1">
      <alignment horizontal="right" vertical="center" indent="2"/>
    </xf>
    <xf numFmtId="2" fontId="8" fillId="6" borderId="34" xfId="1" applyNumberFormat="1" applyFont="1" applyFill="1" applyBorder="1" applyAlignment="1" applyProtection="1">
      <alignment horizontal="right" vertical="center" indent="1"/>
    </xf>
    <xf numFmtId="2" fontId="8" fillId="6" borderId="23" xfId="1" applyNumberFormat="1" applyFont="1" applyFill="1" applyBorder="1" applyAlignment="1" applyProtection="1">
      <alignment horizontal="right" vertical="center" inden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4" fontId="8" fillId="6" borderId="1" xfId="1" applyNumberFormat="1" applyFont="1" applyFill="1" applyBorder="1" applyAlignment="1" applyProtection="1">
      <alignment horizontal="right" vertical="center"/>
    </xf>
    <xf numFmtId="4" fontId="8" fillId="6" borderId="25" xfId="1" applyNumberFormat="1" applyFont="1" applyFill="1" applyBorder="1" applyAlignment="1" applyProtection="1">
      <alignment horizontal="right" vertical="center"/>
    </xf>
    <xf numFmtId="17" fontId="7" fillId="3" borderId="3" xfId="0" quotePrefix="1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65" fontId="1" fillId="0" borderId="20" xfId="1" applyFont="1" applyBorder="1" applyAlignment="1">
      <alignment horizontal="right"/>
    </xf>
    <xf numFmtId="165" fontId="1" fillId="0" borderId="7" xfId="1" applyFont="1" applyBorder="1" applyAlignment="1">
      <alignment horizontal="right"/>
    </xf>
    <xf numFmtId="165" fontId="1" fillId="0" borderId="19" xfId="1" applyFont="1" applyBorder="1" applyAlignment="1">
      <alignment horizontal="right"/>
    </xf>
    <xf numFmtId="165" fontId="1" fillId="0" borderId="7" xfId="1" applyFont="1" applyFill="1" applyBorder="1" applyAlignment="1">
      <alignment horizontal="right"/>
    </xf>
    <xf numFmtId="165" fontId="1" fillId="0" borderId="0" xfId="1" applyFont="1" applyBorder="1" applyAlignment="1">
      <alignment horizontal="right"/>
    </xf>
    <xf numFmtId="164" fontId="24" fillId="0" borderId="0" xfId="0" applyNumberFormat="1" applyFont="1" applyFill="1" applyBorder="1" applyAlignment="1" applyProtection="1"/>
    <xf numFmtId="164" fontId="24" fillId="0" borderId="0" xfId="0" applyNumberFormat="1" applyFont="1" applyFill="1" applyBorder="1" applyAlignment="1" applyProtection="1">
      <alignment vertical="center"/>
    </xf>
    <xf numFmtId="166" fontId="24" fillId="0" borderId="0" xfId="0" applyNumberFormat="1" applyFont="1" applyFill="1" applyBorder="1" applyAlignment="1" applyProtection="1">
      <alignment vertical="center"/>
    </xf>
    <xf numFmtId="4" fontId="8" fillId="6" borderId="14" xfId="1" applyNumberFormat="1" applyFont="1" applyFill="1" applyBorder="1" applyAlignment="1" applyProtection="1">
      <alignment horizontal="right"/>
    </xf>
    <xf numFmtId="165" fontId="8" fillId="6" borderId="29" xfId="1" applyFont="1" applyFill="1" applyBorder="1" applyAlignment="1" applyProtection="1">
      <alignment horizontal="right"/>
    </xf>
  </cellXfs>
  <cellStyles count="4">
    <cellStyle name="Comma" xfId="1" builtinId="3"/>
    <cellStyle name="Normal" xfId="0" builtinId="0"/>
    <cellStyle name="Normal_EXP 2009 (VAL &amp; QTY)" xfId="3"/>
    <cellStyle name="Percent" xfId="2" builtinId="5"/>
  </cellStyles>
  <dxfs count="0"/>
  <tableStyles count="0" defaultTableStyle="TableStyleMedium2" defaultPivotStyle="PivotStyleLight16"/>
  <colors>
    <mruColors>
      <color rgb="FF0000CC"/>
      <color rgb="FF81E3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8"/>
  <sheetViews>
    <sheetView tabSelected="1" view="pageBreakPreview" zoomScale="75" zoomScaleNormal="75" zoomScaleSheetLayoutView="75" workbookViewId="0">
      <pane ySplit="9" topLeftCell="A43" activePane="bottomLeft" state="frozen"/>
      <selection pane="bottomLeft" activeCell="G76" sqref="G76"/>
    </sheetView>
  </sheetViews>
  <sheetFormatPr defaultColWidth="9" defaultRowHeight="20.25"/>
  <cols>
    <col min="1" max="1" width="58.85546875" style="4" customWidth="1"/>
    <col min="2" max="2" width="22.7109375" style="5" customWidth="1"/>
    <col min="3" max="3" width="24.7109375" style="6" customWidth="1"/>
    <col min="4" max="4" width="23.5703125" style="6" customWidth="1"/>
    <col min="5" max="6" width="24.28515625" style="6" customWidth="1"/>
    <col min="7" max="7" width="27.140625" style="7" customWidth="1"/>
    <col min="8" max="8" width="27.140625" style="6" customWidth="1"/>
    <col min="9" max="9" width="30.140625" style="8" customWidth="1"/>
    <col min="10" max="10" width="16.5703125" style="105" customWidth="1"/>
    <col min="11" max="11" width="13.85546875" style="105" customWidth="1"/>
    <col min="12" max="12" width="20.140625" style="105" customWidth="1"/>
    <col min="13" max="13" width="27.7109375" style="105" customWidth="1"/>
    <col min="14" max="14" width="9" style="105"/>
    <col min="15" max="15" width="18.42578125" style="105" customWidth="1"/>
    <col min="16" max="16" width="17.7109375" style="105" customWidth="1"/>
    <col min="17" max="19" width="9" style="105"/>
    <col min="20" max="16384" width="9" style="9"/>
  </cols>
  <sheetData>
    <row r="2" spans="1:19" s="1" customFormat="1" ht="27.75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s="1" customFormat="1" ht="27.75">
      <c r="A3" s="185" t="s">
        <v>56</v>
      </c>
      <c r="B3" s="185"/>
      <c r="C3" s="185"/>
      <c r="D3" s="185"/>
      <c r="E3" s="185"/>
      <c r="F3" s="185"/>
      <c r="G3" s="185"/>
      <c r="H3" s="185"/>
      <c r="I3" s="18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s="1" customFormat="1" ht="25.5">
      <c r="A4" s="10"/>
      <c r="B4" s="11"/>
      <c r="C4" s="139"/>
      <c r="D4" s="140"/>
      <c r="E4" s="141"/>
      <c r="F4" s="141"/>
      <c r="G4" s="12"/>
      <c r="H4" s="13"/>
      <c r="I4" s="13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19" s="1" customFormat="1" ht="24" customHeight="1">
      <c r="A5" s="188" t="s">
        <v>1</v>
      </c>
      <c r="B5" s="191" t="s">
        <v>2</v>
      </c>
      <c r="C5" s="208" t="s">
        <v>54</v>
      </c>
      <c r="D5" s="209"/>
      <c r="E5" s="208" t="s">
        <v>55</v>
      </c>
      <c r="F5" s="209"/>
      <c r="G5" s="212" t="s">
        <v>3</v>
      </c>
      <c r="H5" s="213"/>
      <c r="I5" s="203" t="s">
        <v>4</v>
      </c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spans="1:19" s="1" customFormat="1" ht="23.25">
      <c r="A6" s="189"/>
      <c r="B6" s="192"/>
      <c r="C6" s="210"/>
      <c r="D6" s="211"/>
      <c r="E6" s="210"/>
      <c r="F6" s="211"/>
      <c r="G6" s="214"/>
      <c r="H6" s="215"/>
      <c r="I6" s="204"/>
      <c r="J6" s="105"/>
      <c r="K6" s="105"/>
      <c r="L6" s="105"/>
      <c r="M6" s="105"/>
      <c r="N6" s="105"/>
      <c r="O6" s="105"/>
      <c r="P6" s="105"/>
      <c r="Q6" s="105"/>
      <c r="R6" s="105"/>
      <c r="S6" s="105"/>
    </row>
    <row r="7" spans="1:19" s="1" customFormat="1" ht="23.25">
      <c r="A7" s="189"/>
      <c r="B7" s="192"/>
      <c r="C7" s="194" t="s">
        <v>5</v>
      </c>
      <c r="D7" s="194" t="s">
        <v>6</v>
      </c>
      <c r="E7" s="194" t="s">
        <v>5</v>
      </c>
      <c r="F7" s="194" t="s">
        <v>6</v>
      </c>
      <c r="G7" s="194" t="s">
        <v>5</v>
      </c>
      <c r="H7" s="194" t="s">
        <v>7</v>
      </c>
      <c r="I7" s="204"/>
      <c r="J7" s="105"/>
      <c r="K7" s="105"/>
      <c r="L7" s="105"/>
      <c r="M7" s="105"/>
      <c r="N7" s="105"/>
      <c r="O7" s="105"/>
      <c r="P7" s="105"/>
      <c r="Q7" s="105"/>
      <c r="R7" s="105"/>
      <c r="S7" s="105"/>
    </row>
    <row r="8" spans="1:19" s="1" customFormat="1" ht="23.25">
      <c r="A8" s="189"/>
      <c r="B8" s="192"/>
      <c r="C8" s="195"/>
      <c r="D8" s="195"/>
      <c r="E8" s="195"/>
      <c r="F8" s="195"/>
      <c r="G8" s="195"/>
      <c r="H8" s="195"/>
      <c r="I8" s="204"/>
      <c r="J8" s="105"/>
      <c r="K8" s="105"/>
      <c r="L8" s="105"/>
      <c r="M8" s="105"/>
      <c r="N8" s="105"/>
      <c r="O8" s="105"/>
      <c r="P8" s="105"/>
      <c r="Q8" s="105"/>
      <c r="R8" s="105"/>
      <c r="S8" s="105"/>
    </row>
    <row r="9" spans="1:19" s="1" customFormat="1" ht="93.75" customHeight="1">
      <c r="A9" s="190"/>
      <c r="B9" s="193"/>
      <c r="C9" s="196"/>
      <c r="D9" s="196"/>
      <c r="E9" s="196"/>
      <c r="F9" s="196"/>
      <c r="G9" s="196"/>
      <c r="H9" s="196"/>
      <c r="I9" s="2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s="1" customFormat="1" ht="23.25">
      <c r="A10" s="14"/>
      <c r="B10" s="15"/>
      <c r="C10" s="142"/>
      <c r="D10" s="142"/>
      <c r="E10" s="143"/>
      <c r="F10" s="142"/>
      <c r="G10" s="16"/>
      <c r="H10" s="17"/>
      <c r="I10" s="29"/>
      <c r="J10" s="105"/>
      <c r="K10" s="105"/>
      <c r="L10" s="105"/>
      <c r="M10" s="105"/>
      <c r="N10" s="105"/>
      <c r="O10" s="105"/>
      <c r="P10" s="105"/>
      <c r="Q10" s="105"/>
      <c r="R10" s="105"/>
      <c r="S10" s="105"/>
    </row>
    <row r="11" spans="1:19" s="1" customFormat="1" ht="22.5" customHeight="1">
      <c r="A11" s="18" t="s">
        <v>57</v>
      </c>
      <c r="B11" s="19" t="s">
        <v>8</v>
      </c>
      <c r="C11" s="216">
        <v>731.0553900000001</v>
      </c>
      <c r="D11" s="217">
        <v>2858.7540290000002</v>
      </c>
      <c r="E11" s="217">
        <v>609.43186084799993</v>
      </c>
      <c r="F11" s="218">
        <v>3593.4803120000001</v>
      </c>
      <c r="G11" s="20">
        <f t="shared" ref="G11:H11" si="0">(E11-C11)/C11*100</f>
        <v>-16.636705072648482</v>
      </c>
      <c r="H11" s="21">
        <f t="shared" si="0"/>
        <v>25.700926891461496</v>
      </c>
      <c r="I11" s="34">
        <f>F11/F$70*100</f>
        <v>13.635405673022275</v>
      </c>
      <c r="J11" s="105"/>
      <c r="K11" s="105"/>
      <c r="L11" s="105"/>
      <c r="M11" s="105"/>
      <c r="N11" s="105"/>
      <c r="O11" s="105"/>
      <c r="P11" s="105"/>
      <c r="Q11" s="105"/>
      <c r="R11" s="105"/>
      <c r="S11" s="105"/>
    </row>
    <row r="12" spans="1:19" s="1" customFormat="1" ht="23.25">
      <c r="A12" s="18" t="s">
        <v>9</v>
      </c>
      <c r="B12" s="19" t="s">
        <v>8</v>
      </c>
      <c r="C12" s="216">
        <v>131.47902999999999</v>
      </c>
      <c r="D12" s="217">
        <v>675.26769300000001</v>
      </c>
      <c r="E12" s="217">
        <v>94.780726000000016</v>
      </c>
      <c r="F12" s="218">
        <v>843.197497</v>
      </c>
      <c r="G12" s="20">
        <f t="shared" ref="G12:G14" si="1">(E12-C12)/C12*100</f>
        <v>-27.911906560308498</v>
      </c>
      <c r="H12" s="21">
        <f t="shared" ref="H12:H14" si="2">(F12-D12)/D12*100</f>
        <v>24.868627026111849</v>
      </c>
      <c r="I12" s="34">
        <f>F12/F$70*100</f>
        <v>3.1994999097888424</v>
      </c>
      <c r="J12" s="105"/>
      <c r="K12" s="105"/>
      <c r="L12" s="105"/>
      <c r="M12" s="105"/>
      <c r="N12" s="105"/>
      <c r="O12" s="105"/>
      <c r="P12" s="105"/>
      <c r="Q12" s="105"/>
      <c r="R12" s="105"/>
      <c r="S12" s="105"/>
    </row>
    <row r="13" spans="1:19" s="1" customFormat="1" ht="23.25">
      <c r="A13" s="18" t="s">
        <v>10</v>
      </c>
      <c r="B13" s="19" t="s">
        <v>8</v>
      </c>
      <c r="C13" s="216">
        <v>501.18161965000002</v>
      </c>
      <c r="D13" s="217">
        <v>2865.3270910000001</v>
      </c>
      <c r="E13" s="217">
        <v>779.92471466553172</v>
      </c>
      <c r="F13" s="218">
        <v>4482.5329949999996</v>
      </c>
      <c r="G13" s="20">
        <f t="shared" si="1"/>
        <v>55.617182292158255</v>
      </c>
      <c r="H13" s="21">
        <f t="shared" si="2"/>
        <v>56.440533755453174</v>
      </c>
      <c r="I13" s="34">
        <f>F13/F$70*100</f>
        <v>17.008902379519288</v>
      </c>
      <c r="J13" s="105"/>
      <c r="K13" s="105"/>
      <c r="L13" s="105"/>
      <c r="M13" s="105"/>
      <c r="N13" s="105"/>
      <c r="O13" s="105"/>
      <c r="P13" s="105"/>
      <c r="Q13" s="105"/>
      <c r="R13" s="105"/>
      <c r="S13" s="105"/>
    </row>
    <row r="14" spans="1:19" s="1" customFormat="1" ht="23.25">
      <c r="A14" s="18" t="s">
        <v>11</v>
      </c>
      <c r="B14" s="19" t="s">
        <v>8</v>
      </c>
      <c r="C14" s="216">
        <v>237.30198146000001</v>
      </c>
      <c r="D14" s="217">
        <v>810.55559600000004</v>
      </c>
      <c r="E14" s="217">
        <v>114.7652111678</v>
      </c>
      <c r="F14" s="218">
        <v>710.47973000000002</v>
      </c>
      <c r="G14" s="20">
        <f t="shared" si="1"/>
        <v>-51.637482981934134</v>
      </c>
      <c r="H14" s="21">
        <f t="shared" si="2"/>
        <v>-12.34657640930037</v>
      </c>
      <c r="I14" s="34">
        <f>F14/F$70*100</f>
        <v>2.6959043879156592</v>
      </c>
      <c r="J14" s="105"/>
      <c r="K14" s="105"/>
      <c r="L14" s="105"/>
      <c r="M14" s="105"/>
      <c r="N14" s="105"/>
      <c r="O14" s="105"/>
      <c r="P14" s="105"/>
      <c r="Q14" s="105"/>
      <c r="R14" s="105"/>
      <c r="S14" s="105"/>
    </row>
    <row r="15" spans="1:19" s="1" customFormat="1" ht="23.25">
      <c r="A15" s="18" t="s">
        <v>12</v>
      </c>
      <c r="B15" s="19" t="s">
        <v>8</v>
      </c>
      <c r="C15" s="216">
        <v>0.24622999999999998</v>
      </c>
      <c r="D15" s="217">
        <v>0.76800599999999997</v>
      </c>
      <c r="E15" s="217">
        <v>5.4079999999999996E-2</v>
      </c>
      <c r="F15" s="218">
        <v>0.191108</v>
      </c>
      <c r="G15" s="20">
        <f t="shared" ref="G15" si="3">(E15-C15)/C15*100</f>
        <v>-78.036794866588153</v>
      </c>
      <c r="H15" s="21">
        <f t="shared" ref="H15" si="4">(F15-D15)/D15*100</f>
        <v>-75.116340236925225</v>
      </c>
      <c r="I15" s="34">
        <f>F15/F$70*100</f>
        <v>7.2515636127407307E-4</v>
      </c>
      <c r="J15" s="105"/>
      <c r="K15" s="105"/>
      <c r="L15" s="105"/>
      <c r="M15" s="105"/>
      <c r="N15" s="105"/>
      <c r="O15" s="105"/>
      <c r="P15" s="105"/>
      <c r="Q15" s="105"/>
      <c r="R15" s="105"/>
      <c r="S15" s="105"/>
    </row>
    <row r="16" spans="1:19" s="1" customFormat="1" ht="23.25">
      <c r="A16" s="18"/>
      <c r="B16" s="22"/>
      <c r="C16" s="144"/>
      <c r="D16" s="144"/>
      <c r="E16" s="144"/>
      <c r="F16" s="144"/>
      <c r="G16" s="23"/>
      <c r="H16" s="24"/>
      <c r="I16" s="34"/>
      <c r="J16" s="105"/>
      <c r="K16" s="105"/>
      <c r="L16" s="105"/>
      <c r="M16" s="105"/>
      <c r="N16" s="105"/>
      <c r="O16" s="105"/>
      <c r="P16" s="105"/>
      <c r="Q16" s="105"/>
      <c r="R16" s="105"/>
      <c r="S16" s="105"/>
    </row>
    <row r="17" spans="1:19" s="1" customFormat="1" ht="23.25">
      <c r="A17" s="114" t="s">
        <v>13</v>
      </c>
      <c r="B17" s="115" t="s">
        <v>8</v>
      </c>
      <c r="C17" s="145">
        <f>SUM(C11:C15)</f>
        <v>1601.26425111</v>
      </c>
      <c r="D17" s="145">
        <f t="shared" ref="D17:F17" si="5">SUM(D11:D15)</f>
        <v>7210.6724150000009</v>
      </c>
      <c r="E17" s="145">
        <f t="shared" si="5"/>
        <v>1598.956592681332</v>
      </c>
      <c r="F17" s="145">
        <f t="shared" si="5"/>
        <v>9629.8816419999985</v>
      </c>
      <c r="G17" s="116">
        <f>(E17-C17)/C17*100</f>
        <v>-0.14411477849882165</v>
      </c>
      <c r="H17" s="117">
        <f>(F17-D17)/D17*100</f>
        <v>33.550397074861394</v>
      </c>
      <c r="I17" s="118">
        <f>F17/F$70*100</f>
        <v>36.540437506607333</v>
      </c>
      <c r="J17" s="105"/>
      <c r="K17" s="105"/>
      <c r="L17" s="105"/>
      <c r="M17" s="105"/>
      <c r="N17" s="105"/>
      <c r="O17" s="105"/>
      <c r="P17" s="105"/>
      <c r="Q17" s="105"/>
      <c r="R17" s="105"/>
      <c r="S17" s="105"/>
    </row>
    <row r="18" spans="1:19" s="1" customFormat="1" ht="23.25">
      <c r="A18" s="25"/>
      <c r="B18" s="26"/>
      <c r="C18" s="146"/>
      <c r="D18" s="147"/>
      <c r="E18" s="148"/>
      <c r="F18" s="180"/>
      <c r="G18" s="27"/>
      <c r="H18" s="28"/>
      <c r="I18" s="34"/>
      <c r="J18" s="105"/>
      <c r="K18" s="105"/>
      <c r="L18" s="105"/>
      <c r="M18" s="105"/>
      <c r="N18" s="105"/>
      <c r="O18" s="105"/>
      <c r="P18" s="105"/>
      <c r="Q18" s="105"/>
      <c r="R18" s="105"/>
      <c r="S18" s="105"/>
    </row>
    <row r="19" spans="1:19" s="1" customFormat="1" ht="23.25">
      <c r="A19" s="18"/>
      <c r="B19" s="22"/>
      <c r="C19" s="29"/>
      <c r="D19" s="149"/>
      <c r="E19" s="29"/>
      <c r="F19" s="149"/>
      <c r="G19" s="30"/>
      <c r="H19" s="31"/>
      <c r="I19" s="29"/>
      <c r="J19" s="105"/>
      <c r="K19" s="105"/>
      <c r="L19" s="105"/>
      <c r="M19" s="105"/>
      <c r="N19" s="105"/>
      <c r="O19" s="105"/>
      <c r="P19" s="105"/>
      <c r="Q19" s="105"/>
      <c r="R19" s="105"/>
      <c r="S19" s="105"/>
    </row>
    <row r="20" spans="1:19" s="1" customFormat="1" ht="23.25">
      <c r="A20" s="18" t="s">
        <v>14</v>
      </c>
      <c r="B20" s="32" t="s">
        <v>8</v>
      </c>
      <c r="C20" s="217">
        <v>561.53061048000006</v>
      </c>
      <c r="D20" s="217">
        <v>3365.8776800000001</v>
      </c>
      <c r="E20" s="219">
        <v>574.57370440199998</v>
      </c>
      <c r="F20" s="149">
        <v>3725.01971</v>
      </c>
      <c r="G20" s="33">
        <f>(E20-C20)/C20*100</f>
        <v>2.3227752287360772</v>
      </c>
      <c r="H20" s="21">
        <f>(F20-D20)/D20*100</f>
        <v>10.670085610478869</v>
      </c>
      <c r="I20" s="34">
        <f t="shared" ref="I20:I27" si="6">F20/F$70*100</f>
        <v>14.134529891882092</v>
      </c>
      <c r="J20" s="106"/>
      <c r="K20" s="107"/>
      <c r="L20" s="107"/>
      <c r="M20" s="105"/>
      <c r="N20" s="105"/>
      <c r="O20" s="105"/>
      <c r="P20" s="105"/>
      <c r="Q20" s="105"/>
      <c r="R20" s="105"/>
      <c r="S20" s="105"/>
    </row>
    <row r="21" spans="1:19" s="1" customFormat="1" ht="23.25">
      <c r="A21" s="18" t="s">
        <v>15</v>
      </c>
      <c r="B21" s="32" t="s">
        <v>8</v>
      </c>
      <c r="C21" s="217">
        <v>599.32143015999998</v>
      </c>
      <c r="D21" s="217">
        <v>5337.9847239999999</v>
      </c>
      <c r="E21" s="219">
        <v>383.0549081931</v>
      </c>
      <c r="F21" s="149">
        <v>2314.3723289999998</v>
      </c>
      <c r="G21" s="33">
        <f>(E21-C21)/C21*100</f>
        <v>-36.085230910091703</v>
      </c>
      <c r="H21" s="21">
        <f t="shared" ref="H21:H27" si="7">(F21-D21)/D21*100</f>
        <v>-56.643331731647727</v>
      </c>
      <c r="I21" s="34">
        <f t="shared" si="6"/>
        <v>8.7818501409205343</v>
      </c>
      <c r="J21" s="106"/>
      <c r="K21" s="106"/>
      <c r="L21" s="108"/>
      <c r="M21" s="105"/>
      <c r="N21" s="105"/>
      <c r="O21" s="105"/>
      <c r="P21" s="105"/>
      <c r="Q21" s="105"/>
      <c r="R21" s="105"/>
      <c r="S21" s="105"/>
    </row>
    <row r="22" spans="1:19" s="1" customFormat="1" ht="23.25">
      <c r="A22" s="18" t="s">
        <v>16</v>
      </c>
      <c r="B22" s="22"/>
      <c r="C22" s="150"/>
      <c r="D22" s="217">
        <v>1198.398263</v>
      </c>
      <c r="E22" s="150"/>
      <c r="F22" s="149">
        <v>1402.480374</v>
      </c>
      <c r="G22" s="33"/>
      <c r="H22" s="21">
        <f t="shared" si="7"/>
        <v>17.029573331415946</v>
      </c>
      <c r="I22" s="34">
        <f t="shared" si="6"/>
        <v>5.3216901687430189</v>
      </c>
      <c r="J22" s="106"/>
      <c r="K22" s="106"/>
      <c r="L22" s="108"/>
      <c r="M22" s="105"/>
      <c r="N22" s="105"/>
      <c r="O22" s="105"/>
      <c r="P22" s="105"/>
      <c r="Q22" s="105"/>
      <c r="R22" s="105"/>
      <c r="S22" s="105"/>
    </row>
    <row r="23" spans="1:19" s="1" customFormat="1" ht="23.25">
      <c r="A23" s="18" t="s">
        <v>17</v>
      </c>
      <c r="B23" s="22"/>
      <c r="C23" s="150"/>
      <c r="D23" s="217">
        <v>29.898254999999999</v>
      </c>
      <c r="E23" s="150"/>
      <c r="F23" s="149">
        <v>31.230975000000001</v>
      </c>
      <c r="G23" s="33"/>
      <c r="H23" s="21">
        <f t="shared" si="7"/>
        <v>4.4575176711818196</v>
      </c>
      <c r="I23" s="34">
        <f t="shared" si="6"/>
        <v>0.11850545340876123</v>
      </c>
      <c r="J23" s="106"/>
      <c r="K23" s="106"/>
      <c r="L23" s="108"/>
      <c r="M23" s="105"/>
      <c r="N23" s="105"/>
      <c r="O23" s="105"/>
      <c r="P23" s="105"/>
      <c r="Q23" s="105"/>
      <c r="R23" s="105"/>
      <c r="S23" s="105"/>
    </row>
    <row r="24" spans="1:19" s="1" customFormat="1" ht="23.25">
      <c r="A24" s="18" t="s">
        <v>18</v>
      </c>
      <c r="B24" s="22"/>
      <c r="C24" s="150"/>
      <c r="D24" s="217">
        <v>635.03477799999996</v>
      </c>
      <c r="E24" s="150"/>
      <c r="F24" s="149">
        <v>825.36427900000001</v>
      </c>
      <c r="G24" s="33"/>
      <c r="H24" s="21">
        <f t="shared" si="7"/>
        <v>29.971508269110902</v>
      </c>
      <c r="I24" s="34">
        <f t="shared" si="6"/>
        <v>3.1318320388745566</v>
      </c>
      <c r="J24" s="106"/>
      <c r="K24" s="106"/>
      <c r="L24" s="108"/>
      <c r="M24" s="105"/>
      <c r="N24" s="105"/>
      <c r="O24" s="105"/>
      <c r="P24" s="105"/>
      <c r="Q24" s="105"/>
      <c r="R24" s="105"/>
      <c r="S24" s="105"/>
    </row>
    <row r="25" spans="1:19" s="1" customFormat="1" ht="23.25">
      <c r="A25" s="18" t="s">
        <v>19</v>
      </c>
      <c r="B25" s="22"/>
      <c r="C25" s="150"/>
      <c r="D25" s="217">
        <v>583.72671200000002</v>
      </c>
      <c r="E25" s="150"/>
      <c r="F25" s="149">
        <v>744.27846999999997</v>
      </c>
      <c r="G25" s="33"/>
      <c r="H25" s="21">
        <f t="shared" si="7"/>
        <v>27.504610410907482</v>
      </c>
      <c r="I25" s="34">
        <f t="shared" si="6"/>
        <v>2.8241531860509985</v>
      </c>
      <c r="J25" s="106"/>
      <c r="K25" s="109"/>
      <c r="L25" s="110"/>
      <c r="M25" s="105"/>
      <c r="N25" s="105"/>
      <c r="O25" s="105"/>
      <c r="P25" s="105"/>
      <c r="Q25" s="105"/>
      <c r="R25" s="105"/>
      <c r="S25" s="105"/>
    </row>
    <row r="26" spans="1:19" s="1" customFormat="1" ht="23.25">
      <c r="A26" s="18" t="s">
        <v>20</v>
      </c>
      <c r="B26" s="22"/>
      <c r="C26" s="150"/>
      <c r="D26" s="217">
        <v>623.65537700000004</v>
      </c>
      <c r="E26" s="150"/>
      <c r="F26" s="149">
        <v>731.69562599999995</v>
      </c>
      <c r="G26" s="33"/>
      <c r="H26" s="21">
        <f t="shared" si="7"/>
        <v>17.323710014288849</v>
      </c>
      <c r="I26" s="34">
        <f t="shared" si="6"/>
        <v>2.7764077783782728</v>
      </c>
      <c r="J26" s="106"/>
      <c r="K26" s="109"/>
      <c r="L26" s="110"/>
      <c r="M26" s="105"/>
      <c r="N26" s="105"/>
      <c r="O26" s="105"/>
      <c r="P26" s="105"/>
      <c r="Q26" s="105"/>
      <c r="R26" s="105"/>
      <c r="S26" s="105"/>
    </row>
    <row r="27" spans="1:19" s="1" customFormat="1" ht="23.25">
      <c r="A27" s="18" t="s">
        <v>21</v>
      </c>
      <c r="B27" s="22"/>
      <c r="C27" s="150"/>
      <c r="D27" s="217">
        <v>558.26470900000004</v>
      </c>
      <c r="E27" s="150"/>
      <c r="F27" s="149">
        <v>621.27560500000004</v>
      </c>
      <c r="G27" s="33"/>
      <c r="H27" s="21">
        <f t="shared" si="7"/>
        <v>11.286920878962455</v>
      </c>
      <c r="I27" s="34">
        <f t="shared" si="6"/>
        <v>2.3574207101228013</v>
      </c>
      <c r="J27" s="106"/>
      <c r="K27" s="109"/>
      <c r="L27" s="110"/>
      <c r="M27" s="105"/>
      <c r="N27" s="105"/>
      <c r="O27" s="105"/>
      <c r="P27" s="105"/>
      <c r="Q27" s="105"/>
      <c r="R27" s="105"/>
      <c r="S27" s="105"/>
    </row>
    <row r="28" spans="1:19" s="1" customFormat="1" ht="23.25">
      <c r="A28" s="18"/>
      <c r="B28" s="22"/>
      <c r="C28" s="34"/>
      <c r="D28" s="149"/>
      <c r="E28" s="34"/>
      <c r="F28" s="149"/>
      <c r="G28" s="23"/>
      <c r="H28" s="24"/>
      <c r="I28" s="34"/>
      <c r="J28" s="106"/>
      <c r="K28" s="109"/>
      <c r="L28" s="110"/>
      <c r="M28" s="105"/>
      <c r="N28" s="105"/>
      <c r="O28" s="105"/>
      <c r="P28" s="105"/>
      <c r="Q28" s="105"/>
      <c r="R28" s="105"/>
      <c r="S28" s="105"/>
    </row>
    <row r="29" spans="1:19" s="1" customFormat="1" ht="23.25">
      <c r="A29" s="114" t="s">
        <v>13</v>
      </c>
      <c r="B29" s="115" t="s">
        <v>8</v>
      </c>
      <c r="C29" s="118">
        <f>SUM(C20:C21)</f>
        <v>1160.85204064</v>
      </c>
      <c r="D29" s="118">
        <f>SUM(D20:D27)</f>
        <v>12332.840497999998</v>
      </c>
      <c r="E29" s="118">
        <f>SUM(E20:E21)</f>
        <v>957.62861259509998</v>
      </c>
      <c r="F29" s="118">
        <f t="shared" ref="F29" si="8">SUM(F20:F27)</f>
        <v>10395.717368000001</v>
      </c>
      <c r="G29" s="116"/>
      <c r="H29" s="117">
        <f>(F29-D29)/D29*100</f>
        <v>-15.707031403788424</v>
      </c>
      <c r="I29" s="118">
        <f>F29/F$70*100</f>
        <v>39.446389368381041</v>
      </c>
      <c r="J29" s="106"/>
      <c r="K29" s="109"/>
      <c r="L29" s="111"/>
      <c r="M29" s="105"/>
      <c r="N29" s="105"/>
      <c r="O29" s="105"/>
      <c r="P29" s="105"/>
      <c r="Q29" s="105"/>
      <c r="R29" s="105"/>
      <c r="S29" s="105"/>
    </row>
    <row r="30" spans="1:19" s="1" customFormat="1" ht="23.25">
      <c r="A30" s="18"/>
      <c r="B30" s="22"/>
      <c r="C30" s="35"/>
      <c r="D30" s="149"/>
      <c r="E30" s="35"/>
      <c r="F30" s="180"/>
      <c r="G30" s="30"/>
      <c r="H30" s="24"/>
      <c r="I30" s="34"/>
      <c r="J30" s="105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s="1" customFormat="1" ht="23.25">
      <c r="A31" s="14"/>
      <c r="B31" s="15"/>
      <c r="C31" s="142"/>
      <c r="D31" s="142"/>
      <c r="E31" s="142"/>
      <c r="F31" s="142"/>
      <c r="G31" s="36"/>
      <c r="H31" s="37"/>
      <c r="I31" s="29"/>
      <c r="J31" s="105"/>
      <c r="K31" s="105"/>
      <c r="L31" s="105"/>
      <c r="M31" s="105"/>
      <c r="N31" s="105"/>
      <c r="O31" s="105"/>
      <c r="P31" s="105"/>
      <c r="Q31" s="105"/>
      <c r="R31" s="105"/>
      <c r="S31" s="105"/>
    </row>
    <row r="32" spans="1:19" s="1" customFormat="1" ht="23.25">
      <c r="A32" s="18" t="s">
        <v>22</v>
      </c>
      <c r="B32" s="38" t="s">
        <v>23</v>
      </c>
      <c r="C32" s="216">
        <v>184.77259999999998</v>
      </c>
      <c r="D32" s="217">
        <v>79.511432999999997</v>
      </c>
      <c r="E32" s="220">
        <v>88.81824210000002</v>
      </c>
      <c r="F32" s="217">
        <v>58.811922000000003</v>
      </c>
      <c r="G32" s="20">
        <f t="shared" ref="G32:G78" si="9">(E32-C32)/C32*100</f>
        <v>-51.93105357612545</v>
      </c>
      <c r="H32" s="21">
        <f t="shared" ref="H32" si="10">(F32-D32)/D32*100</f>
        <v>-26.033376860406975</v>
      </c>
      <c r="I32" s="34">
        <f t="shared" ref="I32:I41" si="11">F32/F$70*100</f>
        <v>0.22316093181371061</v>
      </c>
      <c r="J32" s="106"/>
      <c r="K32" s="109"/>
      <c r="L32" s="111"/>
      <c r="M32" s="105"/>
      <c r="N32" s="105"/>
      <c r="O32" s="105"/>
      <c r="P32" s="105"/>
      <c r="Q32" s="105"/>
      <c r="R32" s="105"/>
      <c r="S32" s="105"/>
    </row>
    <row r="33" spans="1:19" s="1" customFormat="1" ht="23.25">
      <c r="A33" s="18" t="s">
        <v>24</v>
      </c>
      <c r="B33" s="38" t="s">
        <v>23</v>
      </c>
      <c r="C33" s="216">
        <v>148.01415</v>
      </c>
      <c r="D33" s="217">
        <v>249.889872</v>
      </c>
      <c r="E33" s="220">
        <v>181.9771909799</v>
      </c>
      <c r="F33" s="217">
        <v>352.59288700000002</v>
      </c>
      <c r="G33" s="20">
        <f t="shared" ref="G33:G37" si="12">(E33-C33)/C33*100</f>
        <v>22.94580685691199</v>
      </c>
      <c r="H33" s="21">
        <f t="shared" ref="H33:H41" si="13">(F33-D33)/D33*100</f>
        <v>41.099310739572523</v>
      </c>
      <c r="I33" s="34">
        <f t="shared" si="11"/>
        <v>1.3379082767233208</v>
      </c>
      <c r="J33" s="221"/>
      <c r="K33" s="222"/>
      <c r="L33" s="222"/>
      <c r="M33" s="105"/>
      <c r="N33" s="105"/>
      <c r="O33" s="105"/>
      <c r="P33" s="105"/>
      <c r="Q33" s="105"/>
      <c r="R33" s="105"/>
      <c r="S33" s="105"/>
    </row>
    <row r="34" spans="1:19" s="1" customFormat="1" ht="23.25">
      <c r="A34" s="18" t="s">
        <v>25</v>
      </c>
      <c r="B34" s="38" t="s">
        <v>23</v>
      </c>
      <c r="C34" s="216">
        <v>91.272499999999994</v>
      </c>
      <c r="D34" s="217">
        <v>85.886557999999994</v>
      </c>
      <c r="E34" s="220">
        <v>74.415282500000004</v>
      </c>
      <c r="F34" s="217">
        <v>82.032120000000006</v>
      </c>
      <c r="G34" s="20">
        <f t="shared" si="12"/>
        <v>-18.469108986825155</v>
      </c>
      <c r="H34" s="21">
        <f t="shared" si="13"/>
        <v>-4.4878245091624098</v>
      </c>
      <c r="I34" s="34">
        <f t="shared" si="11"/>
        <v>0.31126961533163505</v>
      </c>
      <c r="J34" s="221"/>
      <c r="K34" s="222"/>
      <c r="L34" s="222"/>
      <c r="M34" s="105"/>
      <c r="N34" s="105"/>
      <c r="O34" s="105"/>
      <c r="P34" s="105"/>
      <c r="Q34" s="105"/>
      <c r="R34" s="105"/>
      <c r="S34" s="105"/>
    </row>
    <row r="35" spans="1:19" s="1" customFormat="1" ht="23.25">
      <c r="A35" s="18" t="s">
        <v>26</v>
      </c>
      <c r="B35" s="38" t="s">
        <v>23</v>
      </c>
      <c r="C35" s="216">
        <v>484.2615899999999</v>
      </c>
      <c r="D35" s="217">
        <v>653.35742700000003</v>
      </c>
      <c r="E35" s="220">
        <v>525.87965629999997</v>
      </c>
      <c r="F35" s="217">
        <v>787.54123100000004</v>
      </c>
      <c r="G35" s="20">
        <f t="shared" si="12"/>
        <v>8.5941291152164432</v>
      </c>
      <c r="H35" s="21">
        <f t="shared" si="13"/>
        <v>20.537579960807577</v>
      </c>
      <c r="I35" s="34">
        <f t="shared" si="11"/>
        <v>2.9883130660425739</v>
      </c>
      <c r="J35" s="221"/>
      <c r="K35" s="222"/>
      <c r="L35" s="222"/>
      <c r="M35" s="105"/>
      <c r="N35" s="105"/>
      <c r="O35" s="105"/>
      <c r="P35" s="105"/>
      <c r="Q35" s="105"/>
      <c r="R35" s="105"/>
      <c r="S35" s="105"/>
    </row>
    <row r="36" spans="1:19" s="1" customFormat="1" ht="23.25">
      <c r="A36" s="18" t="s">
        <v>27</v>
      </c>
      <c r="B36" s="38" t="s">
        <v>23</v>
      </c>
      <c r="C36" s="216">
        <v>33.139650000000003</v>
      </c>
      <c r="D36" s="217">
        <v>63.842905000000002</v>
      </c>
      <c r="E36" s="220">
        <v>30.875614700000007</v>
      </c>
      <c r="F36" s="217">
        <v>69.490450999999993</v>
      </c>
      <c r="G36" s="20">
        <f t="shared" si="12"/>
        <v>-6.8318020860208124</v>
      </c>
      <c r="H36" s="21">
        <f t="shared" si="13"/>
        <v>8.8460041096187449</v>
      </c>
      <c r="I36" s="34">
        <f t="shared" si="11"/>
        <v>0.26368044556195586</v>
      </c>
      <c r="J36" s="221"/>
      <c r="K36" s="222"/>
      <c r="L36" s="222"/>
      <c r="M36" s="105"/>
      <c r="N36" s="105"/>
      <c r="O36" s="105"/>
      <c r="P36" s="105"/>
      <c r="Q36" s="105"/>
      <c r="R36" s="105"/>
      <c r="S36" s="105"/>
    </row>
    <row r="37" spans="1:19" s="1" customFormat="1" ht="23.25">
      <c r="A37" s="18" t="s">
        <v>28</v>
      </c>
      <c r="B37" s="38" t="s">
        <v>23</v>
      </c>
      <c r="C37" s="216">
        <v>72.202079999999995</v>
      </c>
      <c r="D37" s="217">
        <v>158.208575</v>
      </c>
      <c r="E37" s="220">
        <v>102.78005258</v>
      </c>
      <c r="F37" s="217">
        <v>229.62887799999999</v>
      </c>
      <c r="G37" s="20">
        <f t="shared" si="12"/>
        <v>42.350542505146684</v>
      </c>
      <c r="H37" s="21">
        <f t="shared" si="13"/>
        <v>45.143130200117149</v>
      </c>
      <c r="I37" s="34">
        <f t="shared" si="11"/>
        <v>0.8713232392884025</v>
      </c>
      <c r="J37" s="221"/>
      <c r="K37" s="222"/>
      <c r="L37" s="222"/>
      <c r="M37" s="105"/>
      <c r="N37" s="105"/>
      <c r="O37" s="105"/>
      <c r="P37" s="105"/>
      <c r="Q37" s="105"/>
      <c r="R37" s="105"/>
      <c r="S37" s="105"/>
    </row>
    <row r="38" spans="1:19" s="1" customFormat="1" ht="23.25">
      <c r="A38" s="39" t="s">
        <v>29</v>
      </c>
      <c r="B38" s="22"/>
      <c r="C38" s="151"/>
      <c r="D38" s="217">
        <v>57.066197000000003</v>
      </c>
      <c r="E38" s="152"/>
      <c r="F38" s="217">
        <v>85.642911999999995</v>
      </c>
      <c r="G38" s="20"/>
      <c r="H38" s="21">
        <f t="shared" si="13"/>
        <v>50.0764314117515</v>
      </c>
      <c r="I38" s="34">
        <f t="shared" si="11"/>
        <v>0.32497070993802268</v>
      </c>
      <c r="J38" s="221"/>
      <c r="K38" s="221"/>
      <c r="L38" s="223"/>
      <c r="M38" s="105"/>
      <c r="N38" s="105"/>
      <c r="O38" s="105"/>
      <c r="P38" s="105"/>
      <c r="Q38" s="105"/>
      <c r="R38" s="105"/>
      <c r="S38" s="105"/>
    </row>
    <row r="39" spans="1:19" s="1" customFormat="1" ht="23.25">
      <c r="A39" s="18" t="s">
        <v>30</v>
      </c>
      <c r="B39" s="22"/>
      <c r="C39" s="151"/>
      <c r="D39" s="217">
        <v>916.25667099999998</v>
      </c>
      <c r="E39" s="152"/>
      <c r="F39" s="217">
        <v>973.29847400000006</v>
      </c>
      <c r="G39" s="20"/>
      <c r="H39" s="21">
        <f t="shared" si="13"/>
        <v>6.2255266242967497</v>
      </c>
      <c r="I39" s="34">
        <f t="shared" si="11"/>
        <v>3.6931660623283591</v>
      </c>
      <c r="J39" s="221"/>
      <c r="K39" s="221"/>
      <c r="L39" s="223"/>
      <c r="M39" s="105"/>
      <c r="N39" s="105"/>
      <c r="O39" s="105"/>
      <c r="P39" s="105"/>
      <c r="Q39" s="105"/>
      <c r="R39" s="105"/>
      <c r="S39" s="105"/>
    </row>
    <row r="40" spans="1:19" s="1" customFormat="1" ht="23.25">
      <c r="A40" s="18" t="s">
        <v>31</v>
      </c>
      <c r="B40" s="22"/>
      <c r="C40" s="151"/>
      <c r="D40" s="217">
        <v>992.88032199999998</v>
      </c>
      <c r="E40" s="152"/>
      <c r="F40" s="217">
        <v>1058.3530089999999</v>
      </c>
      <c r="G40" s="20"/>
      <c r="H40" s="21">
        <f t="shared" si="13"/>
        <v>6.5942174045826194</v>
      </c>
      <c r="I40" s="34">
        <f t="shared" si="11"/>
        <v>4.015904184806006</v>
      </c>
      <c r="J40" s="221"/>
      <c r="K40" s="106"/>
      <c r="L40" s="112"/>
      <c r="M40" s="105"/>
      <c r="N40" s="105"/>
      <c r="O40" s="105"/>
      <c r="P40" s="105"/>
      <c r="Q40" s="105"/>
      <c r="R40" s="105"/>
      <c r="S40" s="105"/>
    </row>
    <row r="41" spans="1:19" s="1" customFormat="1" ht="23.25">
      <c r="A41" s="40" t="s">
        <v>32</v>
      </c>
      <c r="B41" s="22"/>
      <c r="C41" s="151"/>
      <c r="D41" s="217">
        <v>219.06912700000001</v>
      </c>
      <c r="E41" s="152"/>
      <c r="F41" s="217">
        <v>174.36461</v>
      </c>
      <c r="G41" s="20"/>
      <c r="H41" s="21">
        <f t="shared" si="13"/>
        <v>-20.406580156773988</v>
      </c>
      <c r="I41" s="34">
        <f t="shared" si="11"/>
        <v>0.66162382591295421</v>
      </c>
      <c r="J41" s="221"/>
      <c r="K41" s="106"/>
      <c r="L41" s="112"/>
      <c r="M41" s="105"/>
      <c r="N41" s="105"/>
      <c r="O41" s="105"/>
      <c r="P41" s="105"/>
      <c r="Q41" s="105"/>
      <c r="R41" s="105"/>
      <c r="S41" s="105"/>
    </row>
    <row r="42" spans="1:19" s="1" customFormat="1" ht="23.25">
      <c r="A42" s="40" t="s">
        <v>31</v>
      </c>
      <c r="B42" s="22"/>
      <c r="C42" s="151"/>
      <c r="D42" s="217">
        <v>773.811195</v>
      </c>
      <c r="E42" s="152"/>
      <c r="F42" s="217">
        <v>883.98839899999996</v>
      </c>
      <c r="G42" s="20"/>
      <c r="H42" s="21">
        <f>(F42-D42)/D42*100</f>
        <v>14.238254074367578</v>
      </c>
      <c r="I42" s="34">
        <f>F42/F$70*100</f>
        <v>3.3542803588930519</v>
      </c>
      <c r="J42" s="221"/>
      <c r="K42" s="106"/>
      <c r="L42" s="112"/>
      <c r="M42" s="105"/>
      <c r="N42" s="105"/>
      <c r="O42" s="105"/>
      <c r="P42" s="105"/>
      <c r="Q42" s="105"/>
      <c r="R42" s="105"/>
      <c r="S42" s="105"/>
    </row>
    <row r="43" spans="1:19" s="1" customFormat="1" ht="23.25">
      <c r="A43" s="18"/>
      <c r="B43" s="22"/>
      <c r="C43" s="144"/>
      <c r="D43" s="144"/>
      <c r="E43" s="144"/>
      <c r="F43" s="144"/>
      <c r="G43" s="23"/>
      <c r="H43" s="24"/>
      <c r="I43" s="34"/>
      <c r="J43" s="105"/>
      <c r="K43" s="105"/>
      <c r="L43" s="105"/>
      <c r="M43" s="105"/>
      <c r="N43" s="105"/>
      <c r="O43" s="105"/>
      <c r="P43" s="105"/>
      <c r="Q43" s="105"/>
      <c r="R43" s="105"/>
      <c r="S43" s="105"/>
    </row>
    <row r="44" spans="1:19" s="1" customFormat="1" ht="23.25">
      <c r="A44" s="114" t="s">
        <v>13</v>
      </c>
      <c r="B44" s="115"/>
      <c r="C44" s="118">
        <f>SUM(C32:C37)</f>
        <v>1013.6625699999998</v>
      </c>
      <c r="D44" s="153">
        <f>D32+D33+D34+D35+D36+D37+D38+D39+D40</f>
        <v>3256.8999600000002</v>
      </c>
      <c r="E44" s="118">
        <f>SUM(E32:E37)</f>
        <v>1004.7460391599</v>
      </c>
      <c r="F44" s="153">
        <f>F32+F33+F34+F35+F36+F37+F38+F39+F40</f>
        <v>3697.3918840000001</v>
      </c>
      <c r="G44" s="116"/>
      <c r="H44" s="117">
        <f>(F44-D44)/D44*100</f>
        <v>13.524883460037252</v>
      </c>
      <c r="I44" s="118">
        <f>F44/F$70*100</f>
        <v>14.029696531833984</v>
      </c>
      <c r="J44" s="105"/>
      <c r="K44" s="105"/>
      <c r="L44" s="105"/>
      <c r="M44" s="105"/>
      <c r="N44" s="105"/>
      <c r="O44" s="105"/>
      <c r="P44" s="105"/>
      <c r="Q44" s="105"/>
      <c r="R44" s="105"/>
      <c r="S44" s="105"/>
    </row>
    <row r="45" spans="1:19" s="1" customFormat="1" ht="23.25">
      <c r="A45" s="25"/>
      <c r="B45" s="26"/>
      <c r="C45" s="144"/>
      <c r="D45" s="154"/>
      <c r="E45" s="144"/>
      <c r="F45" s="180"/>
      <c r="G45" s="41"/>
      <c r="H45" s="42"/>
      <c r="I45" s="35"/>
      <c r="J45" s="105"/>
      <c r="K45" s="105"/>
      <c r="L45" s="105"/>
      <c r="M45" s="105"/>
      <c r="N45" s="105"/>
      <c r="O45" s="105"/>
      <c r="P45" s="105"/>
      <c r="Q45" s="105"/>
      <c r="R45" s="105"/>
      <c r="S45" s="105"/>
    </row>
    <row r="46" spans="1:19" s="1" customFormat="1" ht="23.25">
      <c r="A46" s="43"/>
      <c r="B46" s="44"/>
      <c r="C46" s="29"/>
      <c r="D46" s="155"/>
      <c r="E46" s="29"/>
      <c r="F46" s="155"/>
      <c r="G46" s="45"/>
      <c r="H46" s="46"/>
      <c r="I46" s="29"/>
      <c r="J46" s="105"/>
      <c r="K46" s="105"/>
      <c r="L46" s="105"/>
      <c r="M46" s="105"/>
      <c r="N46" s="105"/>
      <c r="O46" s="105"/>
      <c r="P46" s="105"/>
      <c r="Q46" s="105"/>
      <c r="R46" s="105"/>
      <c r="S46" s="105"/>
    </row>
    <row r="47" spans="1:19" s="1" customFormat="1" ht="22.5" customHeight="1">
      <c r="A47" s="18" t="s">
        <v>58</v>
      </c>
      <c r="B47" s="32" t="s">
        <v>8</v>
      </c>
      <c r="C47" s="217">
        <v>168.92486696</v>
      </c>
      <c r="D47" s="141">
        <v>1861.3617730000001</v>
      </c>
      <c r="E47" s="217">
        <v>176.17818248699999</v>
      </c>
      <c r="F47" s="218">
        <v>1806.780906</v>
      </c>
      <c r="G47" s="20">
        <f t="shared" si="9"/>
        <v>4.2938115965587871</v>
      </c>
      <c r="H47" s="21">
        <f t="shared" ref="H47" si="14">(F47-D47)/D47*100</f>
        <v>-2.932308366472514</v>
      </c>
      <c r="I47" s="34">
        <f t="shared" ref="I47:I53" si="15">F47/F$70*100</f>
        <v>6.8558023076712269</v>
      </c>
      <c r="J47" s="105"/>
      <c r="K47" s="105"/>
      <c r="L47" s="105"/>
      <c r="M47" s="105"/>
      <c r="N47" s="105"/>
      <c r="O47" s="105"/>
      <c r="P47" s="105"/>
      <c r="Q47" s="105"/>
      <c r="R47" s="105"/>
      <c r="S47" s="105"/>
    </row>
    <row r="48" spans="1:19" s="1" customFormat="1" ht="22.5" customHeight="1">
      <c r="A48" s="18" t="s">
        <v>33</v>
      </c>
      <c r="B48" s="32" t="s">
        <v>8</v>
      </c>
      <c r="C48" s="217">
        <v>1.5662572399999999</v>
      </c>
      <c r="D48" s="141">
        <v>31.895298</v>
      </c>
      <c r="E48" s="217">
        <v>2.1790700000000003</v>
      </c>
      <c r="F48" s="218">
        <v>40.278415000000003</v>
      </c>
      <c r="G48" s="20">
        <f t="shared" ref="G48:G53" si="16">(E48-C48)/C48*100</f>
        <v>39.125933106620501</v>
      </c>
      <c r="H48" s="21">
        <f t="shared" ref="H48:H53" si="17">(F48-D48)/D48*100</f>
        <v>26.283237736170395</v>
      </c>
      <c r="I48" s="34">
        <f t="shared" si="15"/>
        <v>0.15283582507946836</v>
      </c>
      <c r="J48" s="105"/>
      <c r="K48" s="105"/>
      <c r="L48" s="105"/>
      <c r="M48" s="105"/>
      <c r="N48" s="105"/>
      <c r="O48" s="105"/>
      <c r="P48" s="105"/>
      <c r="Q48" s="105"/>
      <c r="R48" s="105"/>
      <c r="S48" s="105"/>
    </row>
    <row r="49" spans="1:19" s="2" customFormat="1" ht="22.5" customHeight="1">
      <c r="A49" s="47" t="s">
        <v>59</v>
      </c>
      <c r="B49" s="32" t="s">
        <v>8</v>
      </c>
      <c r="C49" s="217">
        <v>5.6036211199999997</v>
      </c>
      <c r="D49" s="141">
        <v>52.438465999999998</v>
      </c>
      <c r="E49" s="217">
        <v>2.4225575541999995</v>
      </c>
      <c r="F49" s="218">
        <v>32.653419</v>
      </c>
      <c r="G49" s="20">
        <f t="shared" si="16"/>
        <v>-56.767998722226253</v>
      </c>
      <c r="H49" s="21">
        <f t="shared" si="17"/>
        <v>-37.730026274986763</v>
      </c>
      <c r="I49" s="34">
        <f t="shared" si="15"/>
        <v>0.12390289524874772</v>
      </c>
      <c r="J49" s="113"/>
      <c r="K49" s="113"/>
      <c r="L49" s="113"/>
      <c r="M49" s="113"/>
      <c r="N49" s="105"/>
      <c r="O49" s="105"/>
      <c r="P49" s="105"/>
      <c r="Q49" s="113"/>
      <c r="R49" s="113"/>
      <c r="S49" s="113"/>
    </row>
    <row r="50" spans="1:19" s="1" customFormat="1" ht="22.5" customHeight="1">
      <c r="A50" s="18" t="s">
        <v>34</v>
      </c>
      <c r="B50" s="32" t="s">
        <v>8</v>
      </c>
      <c r="C50" s="217">
        <v>2.0001406000000004</v>
      </c>
      <c r="D50" s="141">
        <v>29.743929999999999</v>
      </c>
      <c r="E50" s="217">
        <v>3.7824659999999999</v>
      </c>
      <c r="F50" s="218">
        <v>57.948363999999998</v>
      </c>
      <c r="G50" s="20">
        <f t="shared" si="16"/>
        <v>89.110005566608635</v>
      </c>
      <c r="H50" s="21">
        <f t="shared" si="17"/>
        <v>94.824167485601265</v>
      </c>
      <c r="I50" s="34">
        <f t="shared" si="15"/>
        <v>0.21988417428901713</v>
      </c>
      <c r="J50" s="105"/>
      <c r="K50" s="105"/>
      <c r="L50" s="105"/>
      <c r="M50" s="105"/>
      <c r="N50" s="105"/>
      <c r="O50" s="105"/>
      <c r="P50" s="105"/>
      <c r="Q50" s="105"/>
      <c r="R50" s="105"/>
      <c r="S50" s="105"/>
    </row>
    <row r="51" spans="1:19" s="1" customFormat="1" ht="22.5" customHeight="1">
      <c r="A51" s="18" t="s">
        <v>35</v>
      </c>
      <c r="B51" s="32" t="s">
        <v>8</v>
      </c>
      <c r="C51" s="217">
        <v>13.291354299999998</v>
      </c>
      <c r="D51" s="141">
        <v>104.772575</v>
      </c>
      <c r="E51" s="217">
        <v>6.4431284000000009</v>
      </c>
      <c r="F51" s="218">
        <v>66.364795000000001</v>
      </c>
      <c r="G51" s="20">
        <f t="shared" si="16"/>
        <v>-51.523913556348418</v>
      </c>
      <c r="H51" s="21">
        <f t="shared" si="17"/>
        <v>-36.658238093317834</v>
      </c>
      <c r="I51" s="34">
        <f t="shared" si="15"/>
        <v>0.25182019203225292</v>
      </c>
      <c r="J51" s="105"/>
      <c r="K51" s="105"/>
      <c r="L51" s="105"/>
      <c r="M51" s="105"/>
      <c r="N51" s="105"/>
      <c r="O51" s="105"/>
      <c r="P51" s="105"/>
      <c r="Q51" s="105"/>
      <c r="R51" s="105"/>
      <c r="S51" s="105"/>
    </row>
    <row r="52" spans="1:19" s="1" customFormat="1" ht="22.5" customHeight="1">
      <c r="A52" s="18" t="s">
        <v>36</v>
      </c>
      <c r="B52" s="32" t="s">
        <v>8</v>
      </c>
      <c r="C52" s="217">
        <v>0.384994</v>
      </c>
      <c r="D52" s="141">
        <v>0.42500100000000002</v>
      </c>
      <c r="E52" s="217">
        <v>0.61809179999999997</v>
      </c>
      <c r="F52" s="218">
        <v>2.223725</v>
      </c>
      <c r="G52" s="20">
        <f t="shared" si="16"/>
        <v>60.545826688208116</v>
      </c>
      <c r="H52" s="21">
        <f t="shared" si="17"/>
        <v>423.22818063957499</v>
      </c>
      <c r="I52" s="34">
        <f t="shared" si="15"/>
        <v>8.4378902477875752E-3</v>
      </c>
      <c r="J52" s="105"/>
      <c r="K52" s="105"/>
      <c r="L52" s="105"/>
      <c r="M52" s="105"/>
      <c r="N52" s="105"/>
      <c r="O52" s="105"/>
      <c r="P52" s="105"/>
      <c r="Q52" s="105"/>
      <c r="R52" s="105"/>
      <c r="S52" s="105"/>
    </row>
    <row r="53" spans="1:19" s="1" customFormat="1" ht="22.5" customHeight="1">
      <c r="A53" s="18" t="s">
        <v>37</v>
      </c>
      <c r="B53" s="32" t="s">
        <v>8</v>
      </c>
      <c r="C53" s="217">
        <v>11.90303817</v>
      </c>
      <c r="D53" s="141">
        <v>241.680476</v>
      </c>
      <c r="E53" s="217">
        <v>14.385487591999997</v>
      </c>
      <c r="F53" s="218">
        <v>332.99024900000001</v>
      </c>
      <c r="G53" s="20">
        <f t="shared" si="16"/>
        <v>20.855594903968928</v>
      </c>
      <c r="H53" s="21">
        <f t="shared" si="17"/>
        <v>37.781195449151632</v>
      </c>
      <c r="I53" s="34">
        <f t="shared" si="15"/>
        <v>1.2635263688834979</v>
      </c>
      <c r="J53" s="105"/>
      <c r="K53" s="105"/>
      <c r="L53" s="105"/>
      <c r="M53" s="105"/>
      <c r="N53" s="105"/>
      <c r="O53" s="105"/>
      <c r="P53" s="105"/>
      <c r="Q53" s="105"/>
      <c r="R53" s="105"/>
      <c r="S53" s="105"/>
    </row>
    <row r="54" spans="1:19" s="1" customFormat="1" ht="23.25">
      <c r="A54" s="18"/>
      <c r="B54" s="32"/>
      <c r="C54" s="34"/>
      <c r="D54" s="149"/>
      <c r="E54" s="34"/>
      <c r="F54" s="144"/>
      <c r="G54" s="48"/>
      <c r="H54" s="49"/>
      <c r="I54" s="34"/>
      <c r="J54" s="105"/>
      <c r="K54" s="105"/>
      <c r="L54" s="105"/>
      <c r="M54" s="105"/>
      <c r="N54" s="105"/>
      <c r="O54" s="105"/>
      <c r="P54" s="105"/>
      <c r="Q54" s="105"/>
      <c r="R54" s="105"/>
      <c r="S54" s="105"/>
    </row>
    <row r="55" spans="1:19" s="1" customFormat="1" ht="23.25">
      <c r="A55" s="114" t="s">
        <v>13</v>
      </c>
      <c r="B55" s="119" t="s">
        <v>8</v>
      </c>
      <c r="C55" s="156">
        <f>SUM(C47:C53)</f>
        <v>203.67427239000003</v>
      </c>
      <c r="D55" s="156">
        <f t="shared" ref="D55:E55" si="18">SUM(D47:D53)</f>
        <v>2322.3175190000002</v>
      </c>
      <c r="E55" s="156">
        <f t="shared" si="18"/>
        <v>206.00898383320001</v>
      </c>
      <c r="F55" s="156">
        <f>SUM(F47:F53)</f>
        <v>2339.239873</v>
      </c>
      <c r="G55" s="117">
        <f>(E55-C55)/C55*100</f>
        <v>1.1462966902021974</v>
      </c>
      <c r="H55" s="117">
        <f>(F55-D55)/D55*100</f>
        <v>0.72868390569118435</v>
      </c>
      <c r="I55" s="118">
        <f>F55/F$70*100</f>
        <v>8.8762096534519976</v>
      </c>
      <c r="J55" s="105"/>
      <c r="K55" s="105"/>
      <c r="L55" s="105"/>
      <c r="M55" s="105"/>
      <c r="N55" s="105"/>
      <c r="O55" s="105"/>
      <c r="P55" s="105"/>
      <c r="Q55" s="105"/>
      <c r="R55" s="105"/>
      <c r="S55" s="105"/>
    </row>
    <row r="56" spans="1:19" s="1" customFormat="1" ht="23.25">
      <c r="A56" s="50"/>
      <c r="B56" s="51"/>
      <c r="C56" s="52"/>
      <c r="D56" s="157"/>
      <c r="E56" s="52"/>
      <c r="F56" s="180"/>
      <c r="G56" s="23"/>
      <c r="H56" s="24"/>
      <c r="I56" s="52"/>
      <c r="J56" s="105"/>
      <c r="K56" s="105"/>
      <c r="L56" s="105"/>
      <c r="M56" s="105"/>
      <c r="N56" s="105"/>
      <c r="O56" s="105"/>
      <c r="P56" s="105"/>
      <c r="Q56" s="105"/>
      <c r="R56" s="105"/>
      <c r="S56" s="105"/>
    </row>
    <row r="57" spans="1:19" s="1" customFormat="1" ht="19.5" customHeight="1">
      <c r="A57" s="53"/>
      <c r="B57" s="54"/>
      <c r="C57" s="55"/>
      <c r="D57" s="55"/>
      <c r="E57" s="158"/>
      <c r="F57" s="55"/>
      <c r="G57" s="56"/>
      <c r="H57" s="57"/>
      <c r="I57" s="65"/>
      <c r="J57" s="105"/>
      <c r="K57" s="105"/>
      <c r="L57" s="105"/>
      <c r="M57" s="105"/>
      <c r="N57" s="105"/>
      <c r="O57" s="105"/>
      <c r="P57" s="105"/>
      <c r="Q57" s="105"/>
      <c r="R57" s="105"/>
      <c r="S57" s="105"/>
    </row>
    <row r="58" spans="1:19" s="1" customFormat="1" ht="22.5" customHeight="1">
      <c r="A58" s="18" t="s">
        <v>60</v>
      </c>
      <c r="B58" s="38" t="s">
        <v>8</v>
      </c>
      <c r="C58" s="216">
        <v>5.2220115700000003</v>
      </c>
      <c r="D58" s="217">
        <v>13.772918000000001</v>
      </c>
      <c r="E58" s="217">
        <v>2.7043520999999999</v>
      </c>
      <c r="F58" s="218">
        <v>7.3261570000000003</v>
      </c>
      <c r="G58" s="20">
        <f t="shared" si="9"/>
        <v>-48.212445266566121</v>
      </c>
      <c r="H58" s="21">
        <f>(F58-D58)/D58*100</f>
        <v>-46.807517477414734</v>
      </c>
      <c r="I58" s="34">
        <f>F58/F$70*100</f>
        <v>2.7798989849941287E-2</v>
      </c>
      <c r="J58" s="105"/>
      <c r="K58" s="105"/>
      <c r="L58" s="105"/>
      <c r="M58" s="105"/>
      <c r="N58" s="105"/>
      <c r="O58" s="105"/>
      <c r="P58" s="105"/>
      <c r="Q58" s="105"/>
      <c r="R58" s="105"/>
      <c r="S58" s="105"/>
    </row>
    <row r="59" spans="1:19" s="1" customFormat="1" ht="23.25">
      <c r="A59" s="18" t="s">
        <v>38</v>
      </c>
      <c r="B59" s="38" t="s">
        <v>8</v>
      </c>
      <c r="C59" s="216">
        <v>4.1687142599999998</v>
      </c>
      <c r="D59" s="217">
        <v>259.14357999999999</v>
      </c>
      <c r="E59" s="217">
        <v>4.1182247764</v>
      </c>
      <c r="F59" s="218">
        <v>257.42048699999998</v>
      </c>
      <c r="G59" s="20">
        <f t="shared" si="9"/>
        <v>-1.2111524189714993</v>
      </c>
      <c r="H59" s="21">
        <f>(F59-D59)/D59*100</f>
        <v>-0.66491826654552122</v>
      </c>
      <c r="I59" s="34">
        <f>F59/F$70*100</f>
        <v>0.97677807140632411</v>
      </c>
      <c r="J59" s="105"/>
      <c r="K59" s="105"/>
      <c r="L59" s="105"/>
      <c r="M59" s="105"/>
      <c r="N59" s="105"/>
      <c r="O59" s="105"/>
      <c r="P59" s="105"/>
      <c r="Q59" s="105"/>
      <c r="R59" s="105"/>
      <c r="S59" s="105"/>
    </row>
    <row r="60" spans="1:19" s="1" customFormat="1" ht="23.25">
      <c r="A60" s="18"/>
      <c r="B60" s="38"/>
      <c r="C60" s="34"/>
      <c r="D60" s="159"/>
      <c r="E60" s="152"/>
      <c r="F60" s="34"/>
      <c r="G60" s="58"/>
      <c r="H60" s="24"/>
      <c r="I60" s="65"/>
      <c r="J60" s="105"/>
      <c r="K60" s="105"/>
      <c r="L60" s="105"/>
      <c r="M60" s="105"/>
      <c r="N60" s="105"/>
      <c r="O60" s="105"/>
      <c r="P60" s="105"/>
      <c r="Q60" s="105"/>
      <c r="R60" s="105"/>
      <c r="S60" s="105"/>
    </row>
    <row r="61" spans="1:19" s="1" customFormat="1" ht="23.25">
      <c r="A61" s="114" t="s">
        <v>13</v>
      </c>
      <c r="B61" s="120" t="s">
        <v>8</v>
      </c>
      <c r="C61" s="118">
        <f>SUM(C58:C59)</f>
        <v>9.3907258300000009</v>
      </c>
      <c r="D61" s="118">
        <f t="shared" ref="D61:F61" si="19">SUM(D58:D59)</f>
        <v>272.91649799999999</v>
      </c>
      <c r="E61" s="118">
        <f t="shared" si="19"/>
        <v>6.8225768763999994</v>
      </c>
      <c r="F61" s="118">
        <f t="shared" si="19"/>
        <v>264.746644</v>
      </c>
      <c r="G61" s="121">
        <f t="shared" si="9"/>
        <v>-27.347715182948761</v>
      </c>
      <c r="H61" s="122">
        <f>(F61-D61)/D61*100</f>
        <v>-2.9935361401273686</v>
      </c>
      <c r="I61" s="118">
        <f>F61/F$70*100</f>
        <v>1.0045770612562657</v>
      </c>
      <c r="J61" s="105"/>
      <c r="K61" s="105"/>
      <c r="L61" s="105"/>
      <c r="M61" s="105"/>
      <c r="N61" s="105"/>
      <c r="O61" s="105"/>
      <c r="P61" s="105"/>
      <c r="Q61" s="105"/>
      <c r="R61" s="105"/>
      <c r="S61" s="105"/>
    </row>
    <row r="62" spans="1:19" s="1" customFormat="1" ht="23.25">
      <c r="A62" s="59"/>
      <c r="B62" s="60"/>
      <c r="C62" s="52"/>
      <c r="D62" s="52"/>
      <c r="E62" s="160"/>
      <c r="F62" s="180"/>
      <c r="G62" s="61"/>
      <c r="H62" s="62"/>
      <c r="I62" s="52"/>
      <c r="J62" s="105"/>
      <c r="K62" s="105"/>
      <c r="L62" s="105"/>
      <c r="M62" s="105"/>
      <c r="N62" s="105"/>
      <c r="O62" s="105"/>
      <c r="P62" s="105"/>
      <c r="Q62" s="105"/>
      <c r="R62" s="105"/>
      <c r="S62" s="105"/>
    </row>
    <row r="63" spans="1:19" s="1" customFormat="1" ht="23.25">
      <c r="A63" s="50"/>
      <c r="B63" s="51"/>
      <c r="C63" s="55"/>
      <c r="D63" s="161"/>
      <c r="E63" s="55"/>
      <c r="F63" s="157"/>
      <c r="G63" s="23"/>
      <c r="H63" s="24"/>
      <c r="I63" s="65"/>
      <c r="J63" s="105"/>
      <c r="K63" s="105"/>
      <c r="L63" s="105"/>
      <c r="M63" s="105"/>
      <c r="N63" s="105"/>
      <c r="O63" s="105"/>
      <c r="P63" s="105"/>
      <c r="Q63" s="105"/>
      <c r="R63" s="105"/>
      <c r="S63" s="105"/>
    </row>
    <row r="64" spans="1:19" s="1" customFormat="1" ht="23.25">
      <c r="A64" s="63" t="s">
        <v>39</v>
      </c>
      <c r="B64" s="64" t="s">
        <v>8</v>
      </c>
      <c r="C64" s="217">
        <v>0.6004759999999999</v>
      </c>
      <c r="D64" s="141">
        <v>9.8659140000000001</v>
      </c>
      <c r="E64" s="217">
        <v>0.75761800000000001</v>
      </c>
      <c r="F64" s="141">
        <v>15.885215000000001</v>
      </c>
      <c r="G64" s="33">
        <f t="shared" si="9"/>
        <v>26.16957213943607</v>
      </c>
      <c r="H64" s="21">
        <f>(F64-D64)/D64*100</f>
        <v>61.011083210334093</v>
      </c>
      <c r="I64" s="34">
        <f>F64/F$70*100</f>
        <v>6.0276203546980371E-2</v>
      </c>
      <c r="J64" s="105"/>
      <c r="K64" s="105"/>
      <c r="L64" s="105"/>
      <c r="M64" s="105"/>
      <c r="N64" s="105"/>
      <c r="O64" s="105"/>
      <c r="P64" s="105"/>
      <c r="Q64" s="105"/>
      <c r="R64" s="105"/>
      <c r="S64" s="105"/>
    </row>
    <row r="65" spans="1:19" s="1" customFormat="1" ht="23.25">
      <c r="A65" s="63" t="s">
        <v>40</v>
      </c>
      <c r="B65" s="64" t="s">
        <v>8</v>
      </c>
      <c r="C65" s="217">
        <v>0.48102600000000006</v>
      </c>
      <c r="D65" s="141">
        <v>10.074107</v>
      </c>
      <c r="E65" s="217">
        <v>0.32579000000000002</v>
      </c>
      <c r="F65" s="141">
        <v>9.4347200000000004</v>
      </c>
      <c r="G65" s="33">
        <f t="shared" si="9"/>
        <v>-32.271852249150776</v>
      </c>
      <c r="H65" s="21">
        <f>(F65-D65)/D65*100</f>
        <v>-6.3468355061148269</v>
      </c>
      <c r="I65" s="34">
        <f>F65/F$70*100</f>
        <v>3.5799899663225623E-2</v>
      </c>
      <c r="J65" s="105"/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:19" s="1" customFormat="1" ht="23.25">
      <c r="A66" s="63" t="s">
        <v>41</v>
      </c>
      <c r="B66" s="64" t="s">
        <v>8</v>
      </c>
      <c r="C66" s="217">
        <v>6.7725000000000007E-2</v>
      </c>
      <c r="D66" s="141">
        <v>0.715499</v>
      </c>
      <c r="E66" s="217">
        <v>0.17007799999999998</v>
      </c>
      <c r="F66" s="141">
        <v>1.7429969999999999</v>
      </c>
      <c r="G66" s="33">
        <f t="shared" si="9"/>
        <v>151.13030638612028</v>
      </c>
      <c r="H66" s="21">
        <f>(F66-D66)/D66*100</f>
        <v>143.60579120306247</v>
      </c>
      <c r="I66" s="34">
        <f>F66/F$70*100</f>
        <v>6.6137752591813289E-3</v>
      </c>
      <c r="J66" s="105"/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:19" s="1" customFormat="1" ht="23.25">
      <c r="A67" s="18"/>
      <c r="B67" s="32"/>
      <c r="C67" s="34"/>
      <c r="D67" s="152"/>
      <c r="E67" s="162"/>
      <c r="F67" s="149"/>
      <c r="G67" s="33"/>
      <c r="H67" s="21"/>
      <c r="I67" s="34"/>
      <c r="J67" s="105"/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:19" s="1" customFormat="1" ht="23.25">
      <c r="A68" s="114" t="s">
        <v>13</v>
      </c>
      <c r="B68" s="119" t="s">
        <v>8</v>
      </c>
      <c r="C68" s="118">
        <f>SUM(C64:C66)</f>
        <v>1.149227</v>
      </c>
      <c r="D68" s="163">
        <f>SUM(D64:D66)</f>
        <v>20.655520000000003</v>
      </c>
      <c r="E68" s="118">
        <f>SUM(E64:E66)</f>
        <v>1.2534859999999999</v>
      </c>
      <c r="F68" s="156">
        <f>SUM(F64:F66)</f>
        <v>27.062932</v>
      </c>
      <c r="G68" s="123">
        <f t="shared" si="9"/>
        <v>9.0720980276307355</v>
      </c>
      <c r="H68" s="122">
        <f>(F68-D68)/D68*100</f>
        <v>31.020337420699146</v>
      </c>
      <c r="I68" s="118">
        <f>F68/F$70*100</f>
        <v>0.10268987846938731</v>
      </c>
      <c r="J68" s="105"/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:19" s="1" customFormat="1" ht="23.25">
      <c r="A69" s="18"/>
      <c r="B69" s="32"/>
      <c r="C69" s="35"/>
      <c r="D69" s="152"/>
      <c r="E69" s="164"/>
      <c r="F69" s="149"/>
      <c r="G69" s="33"/>
      <c r="H69" s="21"/>
      <c r="I69" s="34"/>
      <c r="J69" s="105"/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:19" s="1" customFormat="1" ht="20.25" customHeight="1">
      <c r="A70" s="124" t="s">
        <v>42</v>
      </c>
      <c r="B70" s="125"/>
      <c r="C70" s="165"/>
      <c r="D70" s="197">
        <f>SUM(D17,D29,D44,D55,D61,D68)</f>
        <v>25416.302409999997</v>
      </c>
      <c r="E70" s="165"/>
      <c r="F70" s="197">
        <f>SUM(F17,F29,F44,F55,F61,F68)</f>
        <v>26354.040342999997</v>
      </c>
      <c r="G70" s="199"/>
      <c r="H70" s="201">
        <f>(F70-D70)/D70*100</f>
        <v>3.6895135959314409</v>
      </c>
      <c r="I70" s="206">
        <f>F70/F$70*100</f>
        <v>100</v>
      </c>
      <c r="J70" s="105"/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:19" s="1" customFormat="1" ht="23.25">
      <c r="A71" s="126" t="s">
        <v>43</v>
      </c>
      <c r="B71" s="127"/>
      <c r="C71" s="166"/>
      <c r="D71" s="198"/>
      <c r="E71" s="166"/>
      <c r="F71" s="198"/>
      <c r="G71" s="200"/>
      <c r="H71" s="202"/>
      <c r="I71" s="207"/>
      <c r="J71" s="105"/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:19" s="1" customFormat="1" ht="23.25">
      <c r="A72" s="50"/>
      <c r="B72" s="66"/>
      <c r="C72" s="143"/>
      <c r="D72" s="167"/>
      <c r="E72" s="55"/>
      <c r="F72" s="181"/>
      <c r="G72" s="67"/>
      <c r="H72" s="68"/>
      <c r="I72" s="100"/>
      <c r="J72" s="105"/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:19" s="1" customFormat="1" ht="23.25">
      <c r="A73" s="18" t="s">
        <v>44</v>
      </c>
      <c r="B73" s="22" t="s">
        <v>8</v>
      </c>
      <c r="C73" s="151">
        <v>2972.3176156</v>
      </c>
      <c r="D73" s="217">
        <v>5802.4913930000002</v>
      </c>
      <c r="E73" s="34">
        <v>5133.7010110700003</v>
      </c>
      <c r="F73" s="217">
        <v>16163.121311999999</v>
      </c>
      <c r="G73" s="20">
        <f t="shared" si="9"/>
        <v>72.717107489661657</v>
      </c>
      <c r="H73" s="21">
        <f>(F73-D73)/D73*100</f>
        <v>178.55485199855426</v>
      </c>
      <c r="I73" s="65"/>
      <c r="J73" s="105"/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:19" s="1" customFormat="1" ht="23.25">
      <c r="A74" s="18" t="s">
        <v>45</v>
      </c>
      <c r="B74" s="22" t="s">
        <v>8</v>
      </c>
      <c r="C74" s="151">
        <v>35.241149</v>
      </c>
      <c r="D74" s="217">
        <v>65.882272</v>
      </c>
      <c r="E74" s="34">
        <v>125.80441302999999</v>
      </c>
      <c r="F74" s="217">
        <v>414.99621200000001</v>
      </c>
      <c r="G74" s="20">
        <f t="shared" si="9"/>
        <v>256.98158714972658</v>
      </c>
      <c r="H74" s="21">
        <f>(F74-D74)/D74*100</f>
        <v>529.90573852705018</v>
      </c>
      <c r="I74" s="65"/>
      <c r="J74" s="105"/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:19" s="1" customFormat="1" ht="23.25">
      <c r="A75" s="18" t="s">
        <v>46</v>
      </c>
      <c r="B75" s="22" t="s">
        <v>8</v>
      </c>
      <c r="C75" s="151">
        <v>15520.360923580003</v>
      </c>
      <c r="D75" s="217">
        <v>30948.98069</v>
      </c>
      <c r="E75" s="219">
        <v>11498.914265058151</v>
      </c>
      <c r="F75" s="217">
        <v>41842.121019999999</v>
      </c>
      <c r="G75" s="20">
        <f t="shared" si="9"/>
        <v>-25.910780543847338</v>
      </c>
      <c r="H75" s="21">
        <f>(F75-D75)/D75*100</f>
        <v>35.197089167850066</v>
      </c>
      <c r="I75" s="65"/>
      <c r="J75" s="105"/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:19" s="1" customFormat="1" ht="23.25">
      <c r="A76" s="18" t="s">
        <v>47</v>
      </c>
      <c r="B76" s="22" t="s">
        <v>8</v>
      </c>
      <c r="C76" s="151">
        <v>663.13702099999989</v>
      </c>
      <c r="D76" s="217">
        <v>1044.72012</v>
      </c>
      <c r="E76" s="34">
        <v>387.25666200000001</v>
      </c>
      <c r="F76" s="217">
        <v>1041.7356380000001</v>
      </c>
      <c r="G76" s="20">
        <f t="shared" si="9"/>
        <v>-41.602316001597494</v>
      </c>
      <c r="H76" s="21">
        <f>(F76-D76)/D76*100</f>
        <v>-0.28567287475997338</v>
      </c>
      <c r="I76" s="65"/>
      <c r="J76" s="105"/>
      <c r="K76" s="105"/>
      <c r="L76" s="105"/>
      <c r="M76" s="105"/>
      <c r="N76" s="105"/>
      <c r="O76" s="105"/>
      <c r="P76" s="105"/>
      <c r="Q76" s="105"/>
      <c r="R76" s="105"/>
      <c r="S76" s="105"/>
    </row>
    <row r="77" spans="1:19" s="1" customFormat="1" ht="21" customHeight="1">
      <c r="A77" s="18"/>
      <c r="B77" s="66"/>
      <c r="C77" s="143"/>
      <c r="D77" s="168"/>
      <c r="E77" s="65"/>
      <c r="F77" s="157"/>
      <c r="G77" s="23"/>
      <c r="H77" s="24"/>
      <c r="I77" s="65"/>
      <c r="J77" s="105"/>
      <c r="K77" s="105"/>
      <c r="L77" s="105"/>
      <c r="M77" s="105"/>
      <c r="N77" s="105"/>
      <c r="O77" s="105"/>
      <c r="P77" s="105"/>
      <c r="Q77" s="105"/>
      <c r="R77" s="105"/>
      <c r="S77" s="105"/>
    </row>
    <row r="78" spans="1:19" s="1" customFormat="1" ht="23.25">
      <c r="A78" s="126" t="s">
        <v>13</v>
      </c>
      <c r="B78" s="128"/>
      <c r="C78" s="166">
        <f>SUM(C73:C76)</f>
        <v>19191.05670918</v>
      </c>
      <c r="D78" s="166">
        <f t="shared" ref="D78:F78" si="20">SUM(D73:D76)</f>
        <v>37862.074475000001</v>
      </c>
      <c r="E78" s="166">
        <f t="shared" si="20"/>
        <v>17145.676351158152</v>
      </c>
      <c r="F78" s="166">
        <f t="shared" si="20"/>
        <v>59461.974181999998</v>
      </c>
      <c r="G78" s="129">
        <f t="shared" si="9"/>
        <v>-10.65798715004289</v>
      </c>
      <c r="H78" s="130">
        <f>(F78-D78)/D78*100</f>
        <v>57.048907135984386</v>
      </c>
      <c r="I78" s="131"/>
      <c r="J78" s="105"/>
      <c r="K78" s="105"/>
      <c r="L78" s="105"/>
      <c r="M78" s="105"/>
      <c r="N78" s="105"/>
      <c r="O78" s="105"/>
      <c r="P78" s="105"/>
      <c r="Q78" s="105"/>
      <c r="R78" s="105"/>
      <c r="S78" s="105"/>
    </row>
    <row r="79" spans="1:19" s="1" customFormat="1" ht="23.25">
      <c r="A79" s="53"/>
      <c r="B79" s="54"/>
      <c r="C79" s="161"/>
      <c r="D79" s="55"/>
      <c r="E79" s="161"/>
      <c r="F79" s="182"/>
      <c r="G79" s="69"/>
      <c r="H79" s="70"/>
      <c r="I79" s="55"/>
      <c r="J79" s="105"/>
      <c r="K79" s="105"/>
      <c r="L79" s="105"/>
      <c r="M79" s="105"/>
      <c r="N79" s="105"/>
      <c r="O79" s="105"/>
      <c r="P79" s="105"/>
      <c r="Q79" s="105"/>
      <c r="R79" s="105"/>
      <c r="S79" s="105"/>
    </row>
    <row r="80" spans="1:19" s="1" customFormat="1" ht="23.25">
      <c r="A80" s="132" t="s">
        <v>48</v>
      </c>
      <c r="B80" s="133"/>
      <c r="C80" s="169"/>
      <c r="D80" s="224">
        <v>118121.559068</v>
      </c>
      <c r="E80" s="170"/>
      <c r="F80" s="225">
        <v>154987.578037</v>
      </c>
      <c r="G80" s="134"/>
      <c r="H80" s="135">
        <f>(F80-D80)/D80*100</f>
        <v>31.210237368926901</v>
      </c>
      <c r="I80" s="131"/>
      <c r="J80" s="105"/>
      <c r="K80" s="105"/>
      <c r="L80" s="105"/>
      <c r="M80" s="105"/>
      <c r="N80" s="105"/>
      <c r="O80" s="105"/>
      <c r="P80" s="105"/>
      <c r="Q80" s="105"/>
      <c r="R80" s="105"/>
      <c r="S80" s="105"/>
    </row>
    <row r="81" spans="1:19" s="1" customFormat="1" ht="23.25">
      <c r="A81" s="59"/>
      <c r="B81" s="60"/>
      <c r="C81" s="160"/>
      <c r="D81" s="52"/>
      <c r="E81" s="160"/>
      <c r="F81" s="180"/>
      <c r="G81" s="71"/>
      <c r="H81" s="72"/>
      <c r="I81" s="52"/>
      <c r="J81" s="105"/>
      <c r="K81" s="105"/>
      <c r="L81" s="105"/>
      <c r="M81" s="105"/>
      <c r="N81" s="105"/>
      <c r="O81" s="105"/>
      <c r="P81" s="105"/>
      <c r="Q81" s="105"/>
      <c r="R81" s="105"/>
      <c r="S81" s="105"/>
    </row>
    <row r="82" spans="1:19" s="1" customFormat="1" ht="23.25">
      <c r="A82" s="50"/>
      <c r="B82" s="66"/>
      <c r="C82" s="143"/>
      <c r="D82" s="143"/>
      <c r="E82" s="143"/>
      <c r="F82" s="143"/>
      <c r="G82" s="73"/>
      <c r="H82" s="24"/>
      <c r="I82" s="65"/>
      <c r="J82" s="105"/>
      <c r="K82" s="105"/>
      <c r="L82" s="105"/>
      <c r="M82" s="105"/>
      <c r="N82" s="105"/>
      <c r="O82" s="105"/>
      <c r="P82" s="105"/>
      <c r="Q82" s="105"/>
      <c r="R82" s="105"/>
      <c r="S82" s="105"/>
    </row>
    <row r="83" spans="1:19" s="1" customFormat="1" ht="23.25">
      <c r="A83" s="132" t="s">
        <v>49</v>
      </c>
      <c r="B83" s="136"/>
      <c r="C83" s="170"/>
      <c r="D83" s="224">
        <v>387298.22168700001</v>
      </c>
      <c r="E83" s="170"/>
      <c r="F83" s="170">
        <v>491851.90122200001</v>
      </c>
      <c r="G83" s="137"/>
      <c r="H83" s="138">
        <f>(F83-D83)/D83*100</f>
        <v>26.995651846678605</v>
      </c>
      <c r="I83" s="131"/>
      <c r="J83" s="105"/>
      <c r="K83" s="105"/>
      <c r="L83" s="105"/>
      <c r="M83" s="105"/>
      <c r="N83" s="105"/>
      <c r="O83" s="105"/>
      <c r="P83" s="105"/>
      <c r="Q83" s="105"/>
      <c r="R83" s="105"/>
      <c r="S83" s="105"/>
    </row>
    <row r="84" spans="1:19" s="1" customFormat="1" ht="23.25">
      <c r="A84" s="74"/>
      <c r="B84" s="75"/>
      <c r="C84" s="171"/>
      <c r="D84" s="171"/>
      <c r="E84" s="171"/>
      <c r="F84" s="148"/>
      <c r="G84" s="76"/>
      <c r="H84" s="77"/>
      <c r="I84" s="35"/>
      <c r="J84" s="105"/>
      <c r="K84" s="105"/>
      <c r="L84" s="105"/>
      <c r="M84" s="105"/>
      <c r="N84" s="105"/>
      <c r="O84" s="105"/>
      <c r="P84" s="105"/>
      <c r="Q84" s="105"/>
      <c r="R84" s="105"/>
      <c r="S84" s="105"/>
    </row>
    <row r="85" spans="1:19" s="1" customFormat="1" ht="23.25">
      <c r="A85" s="50" t="s">
        <v>42</v>
      </c>
      <c r="B85" s="66"/>
      <c r="C85" s="143"/>
      <c r="D85" s="143">
        <f>D70/D83*100</f>
        <v>6.5624629773127401</v>
      </c>
      <c r="E85" s="143"/>
      <c r="F85" s="143">
        <f>F70/F83*100</f>
        <v>5.3581251343186249</v>
      </c>
      <c r="G85" s="73"/>
      <c r="H85" s="49"/>
      <c r="I85" s="65"/>
      <c r="J85" s="105"/>
      <c r="K85" s="105"/>
      <c r="L85" s="105"/>
      <c r="M85" s="105"/>
      <c r="N85" s="105"/>
      <c r="O85" s="105"/>
      <c r="P85" s="105"/>
      <c r="Q85" s="105"/>
      <c r="R85" s="105"/>
      <c r="S85" s="105"/>
    </row>
    <row r="86" spans="1:19" s="1" customFormat="1" ht="23.25">
      <c r="A86" s="50" t="s">
        <v>50</v>
      </c>
      <c r="B86" s="66"/>
      <c r="C86" s="143"/>
      <c r="D86" s="143"/>
      <c r="E86" s="143"/>
      <c r="F86" s="143"/>
      <c r="G86" s="73"/>
      <c r="H86" s="78"/>
      <c r="I86" s="6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s="1" customFormat="1" ht="23.25">
      <c r="A87" s="59" t="s">
        <v>51</v>
      </c>
      <c r="B87" s="79"/>
      <c r="C87" s="172"/>
      <c r="D87" s="172"/>
      <c r="E87" s="172"/>
      <c r="F87" s="173"/>
      <c r="G87" s="41"/>
      <c r="H87" s="80"/>
      <c r="I87" s="101"/>
      <c r="J87" s="105"/>
      <c r="K87" s="105"/>
      <c r="L87" s="105"/>
      <c r="M87" s="105"/>
      <c r="N87" s="105"/>
      <c r="O87" s="105"/>
      <c r="P87" s="105"/>
      <c r="Q87" s="105"/>
      <c r="R87" s="105"/>
      <c r="S87" s="105"/>
    </row>
    <row r="88" spans="1:19" s="3" customFormat="1">
      <c r="A88" s="81" t="s">
        <v>52</v>
      </c>
      <c r="B88" s="82"/>
      <c r="C88" s="183"/>
      <c r="D88" s="183"/>
      <c r="E88" s="183"/>
      <c r="F88" s="183"/>
      <c r="G88" s="186"/>
      <c r="H88" s="186"/>
      <c r="I88" s="186"/>
      <c r="J88" s="105"/>
      <c r="K88" s="105"/>
      <c r="L88" s="105"/>
      <c r="M88" s="105"/>
      <c r="N88" s="105"/>
      <c r="O88" s="105"/>
      <c r="P88" s="105"/>
      <c r="Q88" s="105"/>
      <c r="R88" s="105"/>
      <c r="S88" s="105"/>
    </row>
    <row r="89" spans="1:19" s="3" customFormat="1" ht="23.25">
      <c r="A89" s="81" t="s">
        <v>61</v>
      </c>
      <c r="B89" s="82"/>
      <c r="C89" s="183"/>
      <c r="D89" s="183"/>
      <c r="E89" s="183"/>
      <c r="F89" s="183"/>
      <c r="G89" s="187"/>
      <c r="H89" s="187"/>
      <c r="I89" s="187"/>
      <c r="J89" s="105"/>
      <c r="K89" s="105"/>
      <c r="L89" s="105"/>
      <c r="M89" s="105"/>
      <c r="N89" s="105"/>
      <c r="O89" s="105"/>
      <c r="P89" s="105"/>
      <c r="Q89" s="105"/>
      <c r="R89" s="105"/>
      <c r="S89" s="105"/>
    </row>
    <row r="90" spans="1:19" s="3" customFormat="1" ht="23.25">
      <c r="A90" s="81" t="s">
        <v>62</v>
      </c>
      <c r="B90" s="82"/>
      <c r="C90" s="183"/>
      <c r="D90" s="183"/>
      <c r="E90" s="183"/>
      <c r="F90" s="83"/>
      <c r="G90" s="84"/>
      <c r="H90" s="183"/>
      <c r="I90" s="183"/>
      <c r="J90" s="105"/>
      <c r="K90" s="105"/>
      <c r="L90" s="105"/>
      <c r="M90" s="105"/>
      <c r="N90" s="105"/>
      <c r="O90" s="105"/>
      <c r="P90" s="105"/>
      <c r="Q90" s="105"/>
      <c r="R90" s="105"/>
      <c r="S90" s="105"/>
    </row>
    <row r="91" spans="1:19" s="3" customFormat="1" ht="23.25">
      <c r="A91" s="81" t="s">
        <v>63</v>
      </c>
      <c r="B91" s="82"/>
      <c r="C91" s="183"/>
      <c r="D91" s="183"/>
      <c r="E91" s="183"/>
      <c r="F91" s="83"/>
      <c r="G91" s="85"/>
      <c r="H91" s="86"/>
      <c r="I91" s="86"/>
      <c r="J91" s="105"/>
      <c r="K91" s="105"/>
      <c r="L91" s="105"/>
      <c r="M91" s="105"/>
      <c r="N91" s="105"/>
      <c r="O91" s="105"/>
      <c r="P91" s="105"/>
      <c r="Q91" s="105"/>
      <c r="R91" s="105"/>
      <c r="S91" s="105"/>
    </row>
    <row r="92" spans="1:19" s="3" customFormat="1" ht="23.25">
      <c r="A92" s="81" t="s">
        <v>64</v>
      </c>
      <c r="B92" s="82"/>
      <c r="C92" s="183"/>
      <c r="D92" s="183"/>
      <c r="E92" s="183"/>
      <c r="F92" s="83"/>
      <c r="G92" s="85"/>
      <c r="H92" s="86"/>
      <c r="I92" s="86"/>
      <c r="J92" s="105"/>
      <c r="K92" s="105"/>
      <c r="L92" s="105"/>
      <c r="M92" s="105"/>
      <c r="N92" s="105"/>
      <c r="O92" s="105"/>
      <c r="P92" s="105"/>
      <c r="Q92" s="105"/>
      <c r="R92" s="105"/>
      <c r="S92" s="105"/>
    </row>
    <row r="93" spans="1:19" ht="23.25">
      <c r="A93" s="87" t="s">
        <v>65</v>
      </c>
      <c r="B93" s="88"/>
      <c r="C93" s="174"/>
      <c r="D93" s="175"/>
      <c r="F93" s="83"/>
      <c r="G93" s="89"/>
      <c r="H93" s="89"/>
      <c r="I93" s="83"/>
    </row>
    <row r="94" spans="1:19">
      <c r="A94" s="87" t="s">
        <v>53</v>
      </c>
      <c r="B94" s="84"/>
      <c r="C94" s="84"/>
      <c r="D94" s="84"/>
      <c r="E94" s="84"/>
      <c r="F94" s="84"/>
      <c r="G94" s="90"/>
      <c r="H94" s="90"/>
      <c r="I94" s="83"/>
    </row>
    <row r="95" spans="1:19">
      <c r="A95" s="87"/>
      <c r="B95" s="88"/>
      <c r="C95" s="174"/>
      <c r="D95" s="175"/>
      <c r="F95" s="83"/>
      <c r="G95" s="89"/>
      <c r="H95" s="89"/>
      <c r="I95" s="83"/>
    </row>
    <row r="96" spans="1:19">
      <c r="A96" s="91"/>
      <c r="B96" s="88"/>
      <c r="C96" s="174"/>
      <c r="D96" s="175"/>
      <c r="F96" s="176"/>
      <c r="G96" s="92"/>
      <c r="H96" s="93"/>
      <c r="I96" s="102"/>
    </row>
    <row r="97" spans="1:9">
      <c r="A97" s="91"/>
      <c r="B97" s="88"/>
      <c r="C97" s="174"/>
      <c r="D97" s="175"/>
      <c r="F97" s="177"/>
      <c r="G97" s="94"/>
      <c r="H97" s="95"/>
      <c r="I97" s="103"/>
    </row>
    <row r="98" spans="1:9">
      <c r="A98" s="96"/>
      <c r="B98" s="97"/>
      <c r="C98" s="178"/>
      <c r="D98" s="179"/>
      <c r="F98" s="98"/>
      <c r="G98" s="99"/>
      <c r="H98" s="98"/>
      <c r="I98" s="104"/>
    </row>
  </sheetData>
  <mergeCells count="21">
    <mergeCell ref="I5:I9"/>
    <mergeCell ref="I70:I71"/>
    <mergeCell ref="C5:D6"/>
    <mergeCell ref="E5:F6"/>
    <mergeCell ref="G5:H6"/>
    <mergeCell ref="A2:I2"/>
    <mergeCell ref="A3:I3"/>
    <mergeCell ref="G88:I88"/>
    <mergeCell ref="G89:I89"/>
    <mergeCell ref="A5:A9"/>
    <mergeCell ref="B5:B9"/>
    <mergeCell ref="C7:C9"/>
    <mergeCell ref="D7:D9"/>
    <mergeCell ref="D70:D71"/>
    <mergeCell ref="E7:E9"/>
    <mergeCell ref="F7:F9"/>
    <mergeCell ref="F70:F71"/>
    <mergeCell ref="G7:G9"/>
    <mergeCell ref="G70:G71"/>
    <mergeCell ref="H7:H9"/>
    <mergeCell ref="H70:H71"/>
  </mergeCells>
  <printOptions horizontalCentered="1" verticalCentered="1"/>
  <pageMargins left="0.118110236220472" right="0.118110236220472" top="0.23622047244094499" bottom="3.9370078740157501E-2" header="0.43307086614173201" footer="0.43307086614173201"/>
  <pageSetup paperSize="9" scale="35" firstPageNumber="0" orientation="portrait" useFirstPageNumber="1" horizontalDpi="300" verticalDpi="300" r:id="rId1"/>
  <headerFooter alignWithMargins="0"/>
  <ignoredErrors>
    <ignoredError sqref="D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Jan.-May</vt:lpstr>
      <vt:lpstr>'Jan.-May'!Print_Area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 Faizah Hanim Binti Md Matar</dc:creator>
  <cp:lastModifiedBy>Darmawati Lahibbu</cp:lastModifiedBy>
  <cp:lastPrinted>2022-06-30T04:05:34Z</cp:lastPrinted>
  <dcterms:created xsi:type="dcterms:W3CDTF">2016-09-13T01:55:00Z</dcterms:created>
  <dcterms:modified xsi:type="dcterms:W3CDTF">2022-06-30T04:26:13Z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1033-11.2.0.10258</vt:lpwstr>
  </property>
  <property fmtid="{D5CDD505-2E9C-101B-9397-08002B2CF9AE}" pid="3" name="ICV">
    <vt:lpwstr>2B7BADC31E104BFC876ED564F9E1CD2F</vt:lpwstr>
  </property>
</Properties>
</file>