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limat\Documents\MUSLIMAT\Destop\SOC\SOC 2020\Agensi Update\"/>
    </mc:Choice>
  </mc:AlternateContent>
  <bookViews>
    <workbookView xWindow="0" yWindow="0" windowWidth="28800" windowHeight="11700"/>
  </bookViews>
  <sheets>
    <sheet name="5-1" sheetId="1" r:id="rId1"/>
    <sheet name="5-2" sheetId="4" r:id="rId2"/>
    <sheet name="5-3" sheetId="5" r:id="rId3"/>
    <sheet name="5-4" sheetId="32" r:id="rId4"/>
    <sheet name="5.5" sheetId="33" r:id="rId5"/>
    <sheet name="5-6" sheetId="31" r:id="rId6"/>
    <sheet name="5-7" sheetId="14" r:id="rId7"/>
    <sheet name="5-8" sheetId="30" r:id="rId8"/>
    <sheet name="5-9" sheetId="28" r:id="rId9"/>
    <sheet name="5-10" sheetId="10" r:id="rId10"/>
  </sheets>
  <externalReferences>
    <externalReference r:id="rId11"/>
  </externalReferences>
  <definedNames>
    <definedName name="___VOL80" localSheetId="5">#REF!</definedName>
    <definedName name="___VOL80">#REF!</definedName>
    <definedName name="__2Excel_BuiltIn_Print_Area_1_1" localSheetId="7">#REF!</definedName>
    <definedName name="__RSS1" localSheetId="5">#REF!</definedName>
    <definedName name="__RSS1">#REF!</definedName>
    <definedName name="__VOL80" localSheetId="5">#REF!</definedName>
    <definedName name="__VOL80" localSheetId="7">#REF!</definedName>
    <definedName name="__VOL80" localSheetId="8">#REF!</definedName>
    <definedName name="__VOL80">#REF!</definedName>
    <definedName name="_1Excel_BuiltIn_Print_Area_1_1" localSheetId="5">#REF!</definedName>
    <definedName name="_1Excel_BuiltIn_Print_Area_1_1" localSheetId="7">#REF!</definedName>
    <definedName name="_1Excel_BuiltIn_Print_Area_1_1" localSheetId="8">#REF!</definedName>
    <definedName name="_1Excel_BuiltIn_Print_Area_1_1">#REF!</definedName>
    <definedName name="_1Excel_BuiltIn_Print_Area_2_1" localSheetId="5">#REF!</definedName>
    <definedName name="_1Excel_BuiltIn_Print_Area_2_1">#REF!</definedName>
    <definedName name="_2Excel_BuiltIn_Print_Area_1_1" localSheetId="5">#REF!</definedName>
    <definedName name="_2Excel_BuiltIn_Print_Area_1_1" localSheetId="7">#REF!</definedName>
    <definedName name="_2Excel_BuiltIn_Print_Area_1_1" localSheetId="8">#REF!</definedName>
    <definedName name="_2Excel_BuiltIn_Print_Area_1_1">#REF!</definedName>
    <definedName name="_2Excel_BuiltIn_Print_Area_1_1_1" localSheetId="5">#REF!</definedName>
    <definedName name="_2Excel_BuiltIn_Print_Area_1_1_1" localSheetId="7">#REF!</definedName>
    <definedName name="_2Excel_BuiltIn_Print_Area_1_1_1" localSheetId="8">#REF!</definedName>
    <definedName name="_2Excel_BuiltIn_Print_Area_1_1_1">#REF!</definedName>
    <definedName name="_3Excel_BuiltIn_Print_Area_1_1" localSheetId="5">#REF!</definedName>
    <definedName name="_3Excel_BuiltIn_Print_Area_1_1">#REF!</definedName>
    <definedName name="_3Excel_BuiltIn_Print_Area_1_1_1" localSheetId="5">#REF!</definedName>
    <definedName name="_3Excel_BuiltIn_Print_Area_1_1_1" localSheetId="7">#REF!</definedName>
    <definedName name="_3Excel_BuiltIn_Print_Area_1_1_1" localSheetId="8">#REF!</definedName>
    <definedName name="_3Excel_BuiltIn_Print_Area_1_1_1">#REF!</definedName>
    <definedName name="_4Excel_BuiltIn_Print_Area_1_1_1" localSheetId="5">#REF!</definedName>
    <definedName name="_4Excel_BuiltIn_Print_Area_1_1_1">#REF!</definedName>
    <definedName name="_A" localSheetId="5">#REF!</definedName>
    <definedName name="_A" localSheetId="7">#REF!</definedName>
    <definedName name="_A">'5-10'!$W$56</definedName>
    <definedName name="_C" localSheetId="5">#REF!</definedName>
    <definedName name="_C">#REF!</definedName>
    <definedName name="_C_" localSheetId="5">#REF!</definedName>
    <definedName name="_C_">#REF!</definedName>
    <definedName name="_P" localSheetId="5">#REF!</definedName>
    <definedName name="_P" localSheetId="7">#REF!</definedName>
    <definedName name="_P" localSheetId="8">#REF!</definedName>
    <definedName name="_P">#REF!</definedName>
    <definedName name="_RSS1" localSheetId="5">'[1]3-14'!#REF!</definedName>
    <definedName name="_RSS1" localSheetId="7">'[1]3-14'!#REF!</definedName>
    <definedName name="_RSS1" localSheetId="8">'[1]3-14'!#REF!</definedName>
    <definedName name="_RSS1">'[1]3-14'!#REF!</definedName>
    <definedName name="_VOL80" localSheetId="5">#REF!</definedName>
    <definedName name="_VOL80" localSheetId="7">#REF!</definedName>
    <definedName name="_VOL80" localSheetId="8">#REF!</definedName>
    <definedName name="_VOL80">#REF!</definedName>
    <definedName name="CONSUMPTION" localSheetId="5">#REF!</definedName>
    <definedName name="CONSUMPTION" localSheetId="7">#REF!</definedName>
    <definedName name="CONSUMPTION" localSheetId="8">#REF!</definedName>
    <definedName name="CONSUMPTION">#REF!</definedName>
    <definedName name="Excel_BuiltIn_Print_Area_1" localSheetId="9">'5-10'!$A$2:$R$46</definedName>
    <definedName name="Excel_BuiltIn_Print_Area_1" localSheetId="5">#REF!</definedName>
    <definedName name="Excel_BuiltIn_Print_Area_1" localSheetId="6">'5-7'!$A$2:$D$49</definedName>
    <definedName name="Excel_BuiltIn_Print_Area_1" localSheetId="7">#REF!</definedName>
    <definedName name="Excel_BuiltIn_Print_Area_1" localSheetId="8">'5-9'!$A$2:$AK$30</definedName>
    <definedName name="Excel_BuiltIn_Print_Area_1">'5-1'!$A$1:$J$49</definedName>
    <definedName name="Excel_BuiltIn_Print_Area_1_1" localSheetId="9">'5-10'!$A$2:$R$53</definedName>
    <definedName name="Excel_BuiltIn_Print_Area_1_1" localSheetId="5">#REF!</definedName>
    <definedName name="Excel_BuiltIn_Print_Area_1_1" localSheetId="6">'5-7'!$A$2:$D$54</definedName>
    <definedName name="Excel_BuiltIn_Print_Area_1_1" localSheetId="7">#REF!</definedName>
    <definedName name="Excel_BuiltIn_Print_Area_1_1" localSheetId="8">'5-9'!$A$2:$AK$35</definedName>
    <definedName name="Excel_BuiltIn_Print_Area_1_1">'5-1'!$A$1:$J$49</definedName>
    <definedName name="Excel_BuiltIn_Print_Area_1_1_1" localSheetId="5">#REF!</definedName>
    <definedName name="Excel_BuiltIn_Print_Area_1_1_1" localSheetId="6">#REF!</definedName>
    <definedName name="Excel_BuiltIn_Print_Area_1_1_1" localSheetId="7">#REF!</definedName>
    <definedName name="Excel_BuiltIn_Print_Area_1_1_1" localSheetId="8">#REF!</definedName>
    <definedName name="Excel_BuiltIn_Print_Area_1_1_1">#REF!</definedName>
    <definedName name="Excel_BuiltIn_Print_Area_2" localSheetId="5">#REF!</definedName>
    <definedName name="Excel_BuiltIn_Print_Area_2" localSheetId="7">#REF!</definedName>
    <definedName name="Excel_BuiltIn_Print_Area_2">#REF!</definedName>
    <definedName name="Excel_BuiltIn_Print_Area_2_1" localSheetId="5">#REF!</definedName>
    <definedName name="Excel_BuiltIn_Print_Area_2_1" localSheetId="7">#REF!</definedName>
    <definedName name="Excel_BuiltIn_Print_Area_2_1">#REF!</definedName>
    <definedName name="Excel_BuiltIn_Print_Area_2_1_1" localSheetId="5">#REF!</definedName>
    <definedName name="Excel_BuiltIn_Print_Area_2_1_1" localSheetId="7">#REF!</definedName>
    <definedName name="Excel_BuiltIn_Print_Area_2_1_1">#REF!</definedName>
    <definedName name="_xlnm.Print_Area" localSheetId="4">'5.5'!$A$1:$I$35</definedName>
    <definedName name="_xlnm.Print_Area" localSheetId="0">'5-1'!$A$1:$I$40</definedName>
    <definedName name="_xlnm.Print_Area" localSheetId="9">'5-10'!$A$1:$R$42</definedName>
    <definedName name="_xlnm.Print_Area" localSheetId="1">'5-2'!$A$1:$E$38</definedName>
    <definedName name="_xlnm.Print_Area" localSheetId="2">'5-3'!$A$1:$AF$31</definedName>
    <definedName name="_xlnm.Print_Area" localSheetId="5">'5-6'!$A$1:$AR$32</definedName>
    <definedName name="_xlnm.Print_Area" localSheetId="6">'5-7'!$A$1:$D$41</definedName>
    <definedName name="_xlnm.Print_Area" localSheetId="7">'5-8'!$A$1:$AR$22</definedName>
    <definedName name="_xlnm.Print_Area" localSheetId="8">'5-9'!$A$1:$AG$26</definedName>
    <definedName name="Print_Area_MI" localSheetId="9">'5-10'!$A$2:$R$44</definedName>
    <definedName name="Print_Area_MI" localSheetId="2">'5-3'!$A$2:$A$29</definedName>
    <definedName name="Print_Area_MI" localSheetId="5">#REF!</definedName>
    <definedName name="Print_Area_MI" localSheetId="7">#REF!</definedName>
    <definedName name="Print_Area_MI" localSheetId="8">'5-9'!$A$2:$AK$22</definedName>
    <definedName name="Print_Area_MI">'5-1'!$A$1:$J$40</definedName>
    <definedName name="PRODUCTION" localSheetId="5">#REF!</definedName>
    <definedName name="PRODUCTION" localSheetId="7">#REF!</definedName>
    <definedName name="PRODUCTION" localSheetId="8">#REF!</definedName>
    <definedName name="PRODUCTION">#REF!</definedName>
    <definedName name="SMR" localSheetId="5">'[1]3-14'!#REF!</definedName>
    <definedName name="SMR" localSheetId="7">'[1]3-14'!#REF!</definedName>
    <definedName name="SMR">#REF!</definedName>
    <definedName name="YEAR" localSheetId="5">'[1]3-14'!#REF!</definedName>
    <definedName name="YEAR" localSheetId="7">'[1]3-14'!#REF!</definedName>
    <definedName name="YEAR" localSheetId="8">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AM17" i="30" l="1"/>
  <c r="AN17" i="30"/>
  <c r="AO17" i="30"/>
  <c r="AP17" i="30"/>
  <c r="V28" i="31" l="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C28" i="31"/>
  <c r="AF27" i="5" l="1"/>
  <c r="AF25" i="5"/>
  <c r="AF23" i="5"/>
  <c r="AF21" i="5"/>
  <c r="AF22" i="5" l="1"/>
  <c r="AF26" i="5"/>
  <c r="AF24" i="5"/>
  <c r="AE21" i="5" l="1"/>
  <c r="AE23" i="5"/>
  <c r="AE25" i="5"/>
  <c r="AE27" i="5"/>
  <c r="AE22" i="5" l="1"/>
  <c r="AE24" i="5"/>
  <c r="AE26" i="5"/>
  <c r="AD21" i="5" l="1"/>
  <c r="AD23" i="5"/>
  <c r="AD25" i="5"/>
  <c r="AD27" i="5"/>
  <c r="AD22" i="5" l="1"/>
  <c r="AD24" i="5"/>
  <c r="AD26" i="5"/>
  <c r="AC25" i="5"/>
  <c r="AC23" i="5"/>
  <c r="AC21" i="5"/>
  <c r="AC27" i="5" l="1"/>
  <c r="AC24" i="5" s="1"/>
  <c r="C18" i="30"/>
  <c r="D18" i="30"/>
  <c r="E18" i="30"/>
  <c r="F18" i="30"/>
  <c r="G18" i="30"/>
  <c r="H18" i="30"/>
  <c r="I18" i="30"/>
  <c r="J18" i="30"/>
  <c r="K18" i="30"/>
  <c r="L18" i="30"/>
  <c r="M18" i="30"/>
  <c r="N18" i="30"/>
  <c r="O18" i="30"/>
  <c r="P18" i="30"/>
  <c r="Q18" i="30"/>
  <c r="R18" i="30"/>
  <c r="S18" i="30"/>
  <c r="T18" i="30"/>
  <c r="U18" i="30"/>
  <c r="V18" i="30"/>
  <c r="AC26" i="5" l="1"/>
  <c r="AC22" i="5"/>
  <c r="N27" i="10" l="1"/>
  <c r="R27" i="10" s="1"/>
  <c r="N26" i="10"/>
  <c r="N25" i="10"/>
  <c r="N24" i="10"/>
  <c r="N23" i="10"/>
  <c r="R23" i="10" s="1"/>
  <c r="N22" i="10"/>
  <c r="N21" i="10"/>
  <c r="N20" i="10"/>
  <c r="N19" i="10"/>
  <c r="R19" i="10" s="1"/>
  <c r="N18" i="10"/>
  <c r="N17" i="10"/>
  <c r="N16" i="10"/>
  <c r="N15" i="10"/>
  <c r="R15" i="10" s="1"/>
  <c r="I15" i="10" s="1"/>
  <c r="N14" i="10"/>
  <c r="R14" i="10" s="1"/>
  <c r="N13" i="10"/>
  <c r="R13" i="10" s="1"/>
  <c r="N12" i="10"/>
  <c r="N11" i="10"/>
  <c r="N10" i="10"/>
  <c r="N9" i="10"/>
  <c r="N8" i="10"/>
  <c r="R8" i="10" s="1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B2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7" i="4"/>
  <c r="Z27" i="5"/>
  <c r="V20" i="28"/>
  <c r="V22" i="28" s="1"/>
  <c r="AA27" i="5" l="1"/>
  <c r="AB27" i="5"/>
  <c r="AB24" i="5" s="1"/>
  <c r="AB22" i="5"/>
  <c r="R12" i="10"/>
  <c r="I12" i="10" s="1"/>
  <c r="R16" i="10"/>
  <c r="O16" i="10" s="1"/>
  <c r="O15" i="10"/>
  <c r="R11" i="10"/>
  <c r="G11" i="10" s="1"/>
  <c r="G19" i="10"/>
  <c r="E19" i="10"/>
  <c r="M19" i="10"/>
  <c r="K19" i="10"/>
  <c r="I19" i="10"/>
  <c r="C19" i="10"/>
  <c r="Q19" i="10"/>
  <c r="O19" i="10"/>
  <c r="R20" i="10"/>
  <c r="O20" i="10" s="1"/>
  <c r="R24" i="10"/>
  <c r="O24" i="10" s="1"/>
  <c r="G23" i="10"/>
  <c r="M23" i="10"/>
  <c r="E23" i="10"/>
  <c r="K23" i="10"/>
  <c r="I23" i="10"/>
  <c r="Q23" i="10"/>
  <c r="O23" i="10"/>
  <c r="C23" i="10"/>
  <c r="M27" i="10"/>
  <c r="G27" i="10"/>
  <c r="E27" i="10"/>
  <c r="K27" i="10"/>
  <c r="I27" i="10"/>
  <c r="Q27" i="10"/>
  <c r="O27" i="10"/>
  <c r="C27" i="10"/>
  <c r="R21" i="10"/>
  <c r="O21" i="10" s="1"/>
  <c r="R25" i="10"/>
  <c r="R18" i="10"/>
  <c r="R22" i="10"/>
  <c r="O22" i="10" s="1"/>
  <c r="R26" i="10"/>
  <c r="O26" i="10" s="1"/>
  <c r="Q8" i="10"/>
  <c r="K8" i="10"/>
  <c r="O8" i="10"/>
  <c r="C8" i="10"/>
  <c r="G8" i="10"/>
  <c r="I8" i="10"/>
  <c r="E8" i="10"/>
  <c r="E14" i="10"/>
  <c r="C14" i="10"/>
  <c r="I14" i="10"/>
  <c r="Q14" i="10"/>
  <c r="K14" i="10"/>
  <c r="G14" i="10"/>
  <c r="K13" i="10"/>
  <c r="G13" i="10"/>
  <c r="Q13" i="10"/>
  <c r="E13" i="10"/>
  <c r="I13" i="10"/>
  <c r="C13" i="10"/>
  <c r="G15" i="10"/>
  <c r="K15" i="10"/>
  <c r="O13" i="10"/>
  <c r="R9" i="10"/>
  <c r="O9" i="10" s="1"/>
  <c r="R17" i="10"/>
  <c r="C15" i="10"/>
  <c r="E15" i="10"/>
  <c r="G16" i="10"/>
  <c r="O14" i="10"/>
  <c r="Q15" i="10"/>
  <c r="R10" i="10"/>
  <c r="E16" i="10"/>
  <c r="K16" i="10" l="1"/>
  <c r="Q11" i="10"/>
  <c r="AB26" i="5"/>
  <c r="C16" i="10"/>
  <c r="E12" i="10"/>
  <c r="C11" i="10"/>
  <c r="Q12" i="10"/>
  <c r="K12" i="10"/>
  <c r="K11" i="10"/>
  <c r="I11" i="10"/>
  <c r="Q16" i="10"/>
  <c r="I16" i="10"/>
  <c r="O12" i="10"/>
  <c r="G12" i="10"/>
  <c r="C12" i="10"/>
  <c r="E11" i="10"/>
  <c r="O11" i="10"/>
  <c r="Q18" i="10"/>
  <c r="G18" i="10"/>
  <c r="E18" i="10"/>
  <c r="M18" i="10"/>
  <c r="K18" i="10"/>
  <c r="I18" i="10"/>
  <c r="C18" i="10"/>
  <c r="K25" i="10"/>
  <c r="I25" i="10"/>
  <c r="Q25" i="10"/>
  <c r="C25" i="10"/>
  <c r="G25" i="10"/>
  <c r="M25" i="10"/>
  <c r="E25" i="10"/>
  <c r="M24" i="10"/>
  <c r="E24" i="10"/>
  <c r="K24" i="10"/>
  <c r="I24" i="10"/>
  <c r="Q24" i="10"/>
  <c r="C24" i="10"/>
  <c r="G24" i="10"/>
  <c r="Q26" i="10"/>
  <c r="C26" i="10"/>
  <c r="M26" i="10"/>
  <c r="G26" i="10"/>
  <c r="E26" i="10"/>
  <c r="K26" i="10"/>
  <c r="I26" i="10"/>
  <c r="K21" i="10"/>
  <c r="I21" i="10"/>
  <c r="C21" i="10"/>
  <c r="Q21" i="10"/>
  <c r="G21" i="10"/>
  <c r="E21" i="10"/>
  <c r="M21" i="10"/>
  <c r="Q22" i="10"/>
  <c r="G22" i="10"/>
  <c r="M22" i="10"/>
  <c r="E22" i="10"/>
  <c r="K22" i="10"/>
  <c r="I22" i="10"/>
  <c r="C22" i="10"/>
  <c r="O25" i="10"/>
  <c r="M20" i="10"/>
  <c r="K20" i="10"/>
  <c r="I20" i="10"/>
  <c r="C20" i="10"/>
  <c r="Q20" i="10"/>
  <c r="G20" i="10"/>
  <c r="E20" i="10"/>
  <c r="O18" i="10"/>
  <c r="K17" i="10"/>
  <c r="C17" i="10"/>
  <c r="G17" i="10"/>
  <c r="I17" i="10"/>
  <c r="Q17" i="10"/>
  <c r="E17" i="10"/>
  <c r="G9" i="10"/>
  <c r="I9" i="10"/>
  <c r="E9" i="10"/>
  <c r="C9" i="10"/>
  <c r="Q9" i="10"/>
  <c r="K9" i="10"/>
  <c r="O17" i="10"/>
  <c r="I10" i="10"/>
  <c r="K10" i="10"/>
  <c r="G10" i="10"/>
  <c r="E10" i="10"/>
  <c r="Q10" i="10"/>
  <c r="C10" i="10"/>
  <c r="O10" i="10"/>
</calcChain>
</file>

<file path=xl/sharedStrings.xml><?xml version="1.0" encoding="utf-8"?>
<sst xmlns="http://schemas.openxmlformats.org/spreadsheetml/2006/main" count="470" uniqueCount="156">
  <si>
    <t>TABLE 5-1</t>
  </si>
  <si>
    <t>MALAYSIA : BASIC STATISTICS ON PEPPER</t>
  </si>
  <si>
    <t>Year</t>
  </si>
  <si>
    <t>Production</t>
  </si>
  <si>
    <t>(Tonnes)</t>
  </si>
  <si>
    <t xml:space="preserve">  Year</t>
  </si>
  <si>
    <t>(Hectares)</t>
  </si>
  <si>
    <t>1991</t>
  </si>
  <si>
    <t>1992</t>
  </si>
  <si>
    <t>1994</t>
  </si>
  <si>
    <t>1995</t>
  </si>
  <si>
    <t>1996</t>
  </si>
  <si>
    <t>1997</t>
  </si>
  <si>
    <t xml:space="preserve">Note : </t>
  </si>
  <si>
    <t>Consumption</t>
  </si>
  <si>
    <t xml:space="preserve"> </t>
  </si>
  <si>
    <t>1990</t>
  </si>
  <si>
    <t>Volume</t>
  </si>
  <si>
    <t>1999</t>
  </si>
  <si>
    <t>2000</t>
  </si>
  <si>
    <t>2001</t>
  </si>
  <si>
    <t>2002</t>
  </si>
  <si>
    <t>2003</t>
  </si>
  <si>
    <t>Source : MPB</t>
  </si>
  <si>
    <t>Malaysia</t>
  </si>
  <si>
    <t>Sabah</t>
  </si>
  <si>
    <t>Sarawak</t>
  </si>
  <si>
    <t>%</t>
  </si>
  <si>
    <t>Total</t>
  </si>
  <si>
    <t xml:space="preserve">1990 </t>
  </si>
  <si>
    <t xml:space="preserve">1992  </t>
  </si>
  <si>
    <t xml:space="preserve">1996 </t>
  </si>
  <si>
    <t xml:space="preserve">1997 </t>
  </si>
  <si>
    <t>1998</t>
  </si>
  <si>
    <t xml:space="preserve">  Black Pepper</t>
  </si>
  <si>
    <t xml:space="preserve">  White Pepper</t>
  </si>
  <si>
    <t xml:space="preserve"> Green Pepper</t>
  </si>
  <si>
    <t>Total Malaysia</t>
  </si>
  <si>
    <t xml:space="preserve">  % of Total</t>
  </si>
  <si>
    <t>Grand Total</t>
  </si>
  <si>
    <t>Source: MPB</t>
  </si>
  <si>
    <t>Country of Destination</t>
  </si>
  <si>
    <t xml:space="preserve">Others </t>
  </si>
  <si>
    <t>TABLE 5-7</t>
  </si>
  <si>
    <t xml:space="preserve"> ('000 Tonnes)</t>
  </si>
  <si>
    <t>Brazil</t>
  </si>
  <si>
    <t>India</t>
  </si>
  <si>
    <t>Indonesia</t>
  </si>
  <si>
    <t>World Total</t>
  </si>
  <si>
    <t xml:space="preserve">   Volume</t>
  </si>
  <si>
    <t xml:space="preserve">  Volume</t>
  </si>
  <si>
    <t>1993</t>
  </si>
  <si>
    <t>WORLD : EXPORT OF PEPPER</t>
  </si>
  <si>
    <t>Others</t>
  </si>
  <si>
    <t>Note:</t>
  </si>
  <si>
    <t>Vietnam</t>
  </si>
  <si>
    <t xml:space="preserve">        * 1990 to 2004 - IPC  figures are for Malaysia, Indonesia, India and Brazil only</t>
  </si>
  <si>
    <t>Total IPC</t>
  </si>
  <si>
    <t xml:space="preserve">MALAYSIA : IMPORT OF PEPPER </t>
  </si>
  <si>
    <t>TABLE 5-4</t>
  </si>
  <si>
    <t>TABLE 5-2</t>
  </si>
  <si>
    <t>MALAYSIA : PLANTED AREA OF PEPPER BY REGION</t>
  </si>
  <si>
    <t>TABLE 5-3</t>
  </si>
  <si>
    <t>Volume *</t>
  </si>
  <si>
    <t>Years</t>
  </si>
  <si>
    <t>Nota :</t>
  </si>
  <si>
    <t xml:space="preserve">          -  NIL</t>
  </si>
  <si>
    <t>Volume
(Tonnes)</t>
  </si>
  <si>
    <t>Value
(RM Million)</t>
  </si>
  <si>
    <t>C.I.F. Unit Value
(RM/Tonne)</t>
  </si>
  <si>
    <t>RANK</t>
  </si>
  <si>
    <t>Volume 
(Tonnes)</t>
  </si>
  <si>
    <t>Value
(RM)</t>
  </si>
  <si>
    <t>TABLE 5-8</t>
  </si>
  <si>
    <t>TABLE 5-6</t>
  </si>
  <si>
    <t>Japan</t>
  </si>
  <si>
    <t>Taiwan</t>
  </si>
  <si>
    <t>Singapore</t>
  </si>
  <si>
    <t>Hong Kong</t>
  </si>
  <si>
    <t>Thailand</t>
  </si>
  <si>
    <t>Philippines</t>
  </si>
  <si>
    <t>Australia</t>
  </si>
  <si>
    <t>New Zealand</t>
  </si>
  <si>
    <t>Mauritius</t>
  </si>
  <si>
    <t>-</t>
  </si>
  <si>
    <t>Sri Lanka</t>
  </si>
  <si>
    <t xml:space="preserve"> (Tonnes)</t>
  </si>
  <si>
    <t xml:space="preserve">WORLD : PRODUCTION AND CONSUMPTION OF PEPPER </t>
  </si>
  <si>
    <t>South Korea</t>
  </si>
  <si>
    <t>U.S.A</t>
  </si>
  <si>
    <t xml:space="preserve">         *  Average Pepper Price in Kuching, Sarawak </t>
  </si>
  <si>
    <t>MALAYSIA : PRODUCTION OF PEPPER</t>
  </si>
  <si>
    <t>Quantity
(Tonnes)</t>
  </si>
  <si>
    <t>Export</t>
  </si>
  <si>
    <t>Average Yield
(Tonne/Hectare)</t>
  </si>
  <si>
    <t>Consumption
(Tonne)</t>
  </si>
  <si>
    <t>Production
(Tonne)</t>
  </si>
  <si>
    <t>Area
(Hectare)</t>
  </si>
  <si>
    <t>Average Price *
(RM/Tonne)</t>
  </si>
  <si>
    <t>Peninsular</t>
  </si>
  <si>
    <t>China</t>
  </si>
  <si>
    <t xml:space="preserve">MALAYSIA : IMPORT OF PEPPER FROM MAJOR COUNTRIES </t>
  </si>
  <si>
    <t xml:space="preserve">MALAYSIA : EXPORT OF PEPPER TO MAJOR COUNTRIES </t>
  </si>
  <si>
    <r>
      <t xml:space="preserve">        </t>
    </r>
    <r>
      <rPr>
        <vertAlign val="superscript"/>
        <sz val="11"/>
        <rFont val="Arial"/>
        <family val="2"/>
      </rPr>
      <t>e</t>
    </r>
    <r>
      <rPr>
        <sz val="11"/>
        <rFont val="Arial"/>
        <family val="2"/>
      </rPr>
      <t xml:space="preserve"> Estimate</t>
    </r>
  </si>
  <si>
    <r>
      <t xml:space="preserve">           </t>
    </r>
    <r>
      <rPr>
        <vertAlign val="superscript"/>
        <sz val="11"/>
        <rFont val="Arial"/>
        <family val="2"/>
      </rPr>
      <t>r</t>
    </r>
    <r>
      <rPr>
        <sz val="11"/>
        <rFont val="Arial"/>
        <family val="2"/>
      </rPr>
      <t xml:space="preserve"> Revise</t>
    </r>
  </si>
  <si>
    <r>
      <rPr>
        <vertAlign val="superscript"/>
        <sz val="11"/>
        <rFont val="Arial"/>
        <family val="2"/>
      </rPr>
      <t xml:space="preserve">              p </t>
    </r>
    <r>
      <rPr>
        <sz val="11"/>
        <rFont val="Arial"/>
        <family val="2"/>
      </rPr>
      <t>Preliminary</t>
    </r>
  </si>
  <si>
    <r>
      <t xml:space="preserve">        </t>
    </r>
    <r>
      <rPr>
        <vertAlign val="superscript"/>
        <sz val="11"/>
        <rFont val="Arial"/>
        <family val="2"/>
      </rPr>
      <t>p</t>
    </r>
    <r>
      <rPr>
        <sz val="11"/>
        <rFont val="Arial"/>
        <family val="2"/>
      </rPr>
      <t xml:space="preserve"> Preliminary</t>
    </r>
  </si>
  <si>
    <r>
      <t xml:space="preserve">2018 </t>
    </r>
    <r>
      <rPr>
        <b/>
        <vertAlign val="superscript"/>
        <sz val="11"/>
        <rFont val="Arial"/>
        <family val="2"/>
      </rPr>
      <t>e</t>
    </r>
  </si>
  <si>
    <t>Viet Nam</t>
  </si>
  <si>
    <t>EU</t>
  </si>
  <si>
    <t>Brunei</t>
  </si>
  <si>
    <t>Source : International Pepper Community (IPC)</t>
  </si>
  <si>
    <r>
      <t xml:space="preserve">2019 </t>
    </r>
    <r>
      <rPr>
        <b/>
        <vertAlign val="superscript"/>
        <sz val="11"/>
        <rFont val="Arial"/>
        <family val="2"/>
      </rPr>
      <t>e</t>
    </r>
  </si>
  <si>
    <t>White Pepper</t>
  </si>
  <si>
    <t>Black Pepper</t>
  </si>
  <si>
    <t>Switzerland</t>
  </si>
  <si>
    <t>Myanmar</t>
  </si>
  <si>
    <r>
      <t xml:space="preserve">2019 </t>
    </r>
    <r>
      <rPr>
        <b/>
        <vertAlign val="superscript"/>
        <sz val="11"/>
        <rFont val="Arial"/>
        <family val="2"/>
      </rPr>
      <t>r</t>
    </r>
  </si>
  <si>
    <r>
      <t xml:space="preserve">2020 </t>
    </r>
    <r>
      <rPr>
        <b/>
        <vertAlign val="superscript"/>
        <sz val="11"/>
        <rFont val="Arial"/>
        <family val="2"/>
      </rPr>
      <t>p</t>
    </r>
  </si>
  <si>
    <r>
      <t xml:space="preserve">2020 </t>
    </r>
    <r>
      <rPr>
        <b/>
        <vertAlign val="superscript"/>
        <sz val="11"/>
        <rFont val="Arial"/>
        <family val="2"/>
      </rPr>
      <t>e</t>
    </r>
  </si>
  <si>
    <t>South Africa</t>
  </si>
  <si>
    <t>UK</t>
  </si>
  <si>
    <t>Madagascar</t>
  </si>
  <si>
    <t>Germany</t>
  </si>
  <si>
    <r>
      <t xml:space="preserve">2018 </t>
    </r>
    <r>
      <rPr>
        <vertAlign val="superscript"/>
        <sz val="11"/>
        <rFont val="Arial"/>
        <family val="2"/>
      </rPr>
      <t>e</t>
    </r>
  </si>
  <si>
    <r>
      <t xml:space="preserve">2019 </t>
    </r>
    <r>
      <rPr>
        <vertAlign val="superscript"/>
        <sz val="11"/>
        <rFont val="Arial"/>
        <family val="2"/>
      </rPr>
      <t>e</t>
    </r>
  </si>
  <si>
    <r>
      <t xml:space="preserve">2020 </t>
    </r>
    <r>
      <rPr>
        <vertAlign val="superscript"/>
        <sz val="11"/>
        <rFont val="Arial"/>
        <family val="2"/>
      </rPr>
      <t>e</t>
    </r>
  </si>
  <si>
    <r>
      <t xml:space="preserve">2019 </t>
    </r>
    <r>
      <rPr>
        <vertAlign val="superscript"/>
        <sz val="11"/>
        <rFont val="Arial"/>
        <family val="2"/>
      </rPr>
      <t>r</t>
    </r>
  </si>
  <si>
    <r>
      <t xml:space="preserve">2020 </t>
    </r>
    <r>
      <rPr>
        <vertAlign val="superscript"/>
        <sz val="11"/>
        <rFont val="Arial"/>
        <family val="2"/>
      </rPr>
      <t>p</t>
    </r>
  </si>
  <si>
    <t>MALAYSIA : IMPORT AND EXPORT OF PEPPER &amp; PEPPER PRODUCTS</t>
  </si>
  <si>
    <t>Products</t>
  </si>
  <si>
    <t>Import</t>
  </si>
  <si>
    <t>Quantity ('000 T)</t>
  </si>
  <si>
    <t>Value (RM Million)</t>
  </si>
  <si>
    <t>Green Pepper</t>
  </si>
  <si>
    <r>
      <t xml:space="preserve">Source : </t>
    </r>
    <r>
      <rPr>
        <i/>
        <sz val="10"/>
        <rFont val="Arial"/>
        <family val="2"/>
      </rPr>
      <t>Department of Statistics, Malaysia (DOSM)</t>
    </r>
  </si>
  <si>
    <t>TABLE 5-9</t>
  </si>
  <si>
    <t>Month</t>
  </si>
  <si>
    <t>Trade</t>
  </si>
  <si>
    <t>Quantity 
('000 T)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</si>
  <si>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</si>
  <si>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</si>
  <si>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</si>
  <si>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</si>
  <si>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</si>
  <si>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</si>
  <si>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</si>
  <si>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</si>
  <si>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</si>
  <si>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</si>
  <si>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</si>
  <si>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</si>
  <si>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         NA - not available</t>
  </si>
  <si>
    <t>TABLE  5-5</t>
  </si>
  <si>
    <t>MALAYSIA : MONTHLY IMPORT &amp; EXPORT OF PEPEPR &amp; PEPPER PRODUCTS 2020</t>
  </si>
  <si>
    <t>TABLE 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</si>
</sst>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0_)"/>
    <numFmt numFmtId="165" formatCode="0.0_)"/>
    <numFmt numFmtId="166" formatCode="#,##0.0_);\(#,##0.0\)"/>
    <numFmt numFmtId="167" formatCode="0.0"/>
    <numFmt numFmtId="168" formatCode="#,##0.0"/>
    <numFmt numFmtId="169" formatCode="0.000"/>
    <numFmt numFmtId="170" formatCode="_(* #,##0.00_);_(* \(#,##0.00\);_(* \-??_);_(@_)"/>
    <numFmt numFmtId="171" formatCode="_(* #,##0.0_);_(* \(#,##0.0\);_(* \-??_);_(@_)"/>
    <numFmt numFmtId="172" formatCode="_(* #,##0_);_(* \(#,##0\);_(* &quot;-&quot;??_);_(@_)"/>
    <numFmt numFmtId="173" formatCode="_(* #,##0.0_);_(* \(#,##0.0\);_(* &quot;-&quot;??_);_(@_)"/>
  </numFmts>
  <fonts count="17">
    <font>
      <sz val="8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SWISS"/>
    </font>
    <font>
      <sz val="8"/>
      <name val="Helv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Helv"/>
    </font>
    <font>
      <sz val="11"/>
      <name val="SWISS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b/>
      <sz val="11"/>
      <name val="Helv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06">
    <xf numFmtId="37" fontId="0" fillId="0" borderId="0"/>
    <xf numFmtId="43" fontId="4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164" fontId="3" fillId="0" borderId="0" applyFill="0" applyBorder="0" applyAlignment="0" applyProtection="0"/>
    <xf numFmtId="170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4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17">
    <xf numFmtId="37" fontId="0" fillId="0" borderId="0" xfId="0"/>
    <xf numFmtId="37" fontId="5" fillId="0" borderId="0" xfId="0" applyFont="1" applyFill="1" applyBorder="1"/>
    <xf numFmtId="37" fontId="5" fillId="0" borderId="0" xfId="0" applyFont="1" applyFill="1"/>
    <xf numFmtId="37" fontId="5" fillId="0" borderId="0" xfId="0" applyFont="1" applyFill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37" fontId="5" fillId="0" borderId="1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39" fontId="5" fillId="0" borderId="0" xfId="0" applyNumberFormat="1" applyFont="1" applyFill="1" applyBorder="1" applyAlignment="1">
      <alignment horizontal="center" vertical="center"/>
    </xf>
    <xf numFmtId="37" fontId="5" fillId="0" borderId="1" xfId="0" applyFont="1" applyFill="1" applyBorder="1" applyAlignment="1">
      <alignment horizontal="center" vertical="center" wrapText="1"/>
    </xf>
    <xf numFmtId="37" fontId="5" fillId="0" borderId="4" xfId="0" applyFont="1" applyFill="1" applyBorder="1" applyAlignment="1">
      <alignment vertical="center"/>
    </xf>
    <xf numFmtId="37" fontId="5" fillId="0" borderId="0" xfId="0" applyFont="1" applyFill="1" applyAlignment="1">
      <alignment vertical="center"/>
    </xf>
    <xf numFmtId="37" fontId="5" fillId="0" borderId="0" xfId="0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center" vertical="center"/>
    </xf>
    <xf numFmtId="37" fontId="7" fillId="0" borderId="4" xfId="0" applyFont="1" applyFill="1" applyBorder="1" applyAlignment="1">
      <alignment horizontal="right" vertical="center" wrapText="1"/>
    </xf>
    <xf numFmtId="37" fontId="7" fillId="0" borderId="0" xfId="0" applyFont="1" applyFill="1" applyBorder="1" applyAlignment="1">
      <alignment vertical="center"/>
    </xf>
    <xf numFmtId="37" fontId="7" fillId="0" borderId="0" xfId="0" applyFont="1" applyFill="1" applyBorder="1" applyAlignment="1">
      <alignment horizontal="right" vertical="center" wrapText="1"/>
    </xf>
    <xf numFmtId="37" fontId="5" fillId="0" borderId="25" xfId="0" applyFont="1" applyFill="1" applyBorder="1" applyAlignment="1">
      <alignment horizontal="center" vertical="center" wrapText="1"/>
    </xf>
    <xf numFmtId="37" fontId="7" fillId="0" borderId="0" xfId="0" applyFont="1" applyFill="1" applyAlignment="1">
      <alignment vertical="center"/>
    </xf>
    <xf numFmtId="37" fontId="5" fillId="0" borderId="4" xfId="0" applyFont="1" applyFill="1" applyBorder="1" applyAlignment="1">
      <alignment horizontal="center" vertical="center"/>
    </xf>
    <xf numFmtId="37" fontId="5" fillId="0" borderId="0" xfId="0" applyFont="1" applyFill="1" applyAlignment="1">
      <alignment horizontal="center" vertical="center"/>
    </xf>
    <xf numFmtId="37" fontId="5" fillId="0" borderId="5" xfId="0" applyFont="1" applyFill="1" applyBorder="1" applyAlignment="1">
      <alignment horizontal="center" vertical="center"/>
    </xf>
    <xf numFmtId="0" fontId="5" fillId="0" borderId="0" xfId="1601" applyFont="1" applyFill="1" applyBorder="1" applyAlignment="1">
      <alignment vertical="center"/>
    </xf>
    <xf numFmtId="37" fontId="8" fillId="0" borderId="0" xfId="0" applyFont="1" applyAlignment="1">
      <alignment vertical="center"/>
    </xf>
    <xf numFmtId="0" fontId="5" fillId="0" borderId="0" xfId="1601" applyFont="1" applyAlignment="1">
      <alignment vertical="center"/>
    </xf>
    <xf numFmtId="0" fontId="7" fillId="0" borderId="8" xfId="1601" applyFont="1" applyBorder="1" applyAlignment="1">
      <alignment horizontal="center" vertical="center" wrapText="1"/>
    </xf>
    <xf numFmtId="0" fontId="5" fillId="0" borderId="0" xfId="1601" applyFont="1"/>
    <xf numFmtId="0" fontId="5" fillId="0" borderId="0" xfId="1601" applyFont="1" applyAlignment="1">
      <alignment horizontal="center"/>
    </xf>
    <xf numFmtId="0" fontId="5" fillId="0" borderId="1" xfId="1601" applyFont="1" applyBorder="1" applyAlignment="1">
      <alignment horizontal="center" vertical="center"/>
    </xf>
    <xf numFmtId="37" fontId="5" fillId="0" borderId="1" xfId="1" applyNumberFormat="1" applyFont="1" applyBorder="1" applyAlignment="1">
      <alignment horizontal="center" vertical="center"/>
    </xf>
    <xf numFmtId="0" fontId="5" fillId="0" borderId="0" xfId="1601" applyFont="1" applyAlignment="1">
      <alignment horizontal="center" vertical="center"/>
    </xf>
    <xf numFmtId="3" fontId="5" fillId="0" borderId="1" xfId="1601" applyNumberFormat="1" applyFont="1" applyBorder="1" applyAlignment="1">
      <alignment horizontal="center" vertical="center"/>
    </xf>
    <xf numFmtId="0" fontId="5" fillId="0" borderId="25" xfId="1601" applyFont="1" applyBorder="1" applyAlignment="1">
      <alignment horizontal="center" vertical="center"/>
    </xf>
    <xf numFmtId="3" fontId="5" fillId="0" borderId="25" xfId="1601" applyNumberFormat="1" applyFont="1" applyBorder="1" applyAlignment="1">
      <alignment horizontal="center" vertical="center"/>
    </xf>
    <xf numFmtId="0" fontId="5" fillId="0" borderId="0" xfId="1601" applyFont="1" applyBorder="1" applyAlignment="1">
      <alignment horizontal="right" vertical="center"/>
    </xf>
    <xf numFmtId="169" fontId="5" fillId="0" borderId="0" xfId="1601" applyNumberFormat="1" applyFont="1" applyBorder="1" applyAlignment="1">
      <alignment horizontal="right" vertical="center"/>
    </xf>
    <xf numFmtId="0" fontId="5" fillId="0" borderId="0" xfId="1601" applyFont="1" applyBorder="1" applyAlignment="1">
      <alignment vertical="center"/>
    </xf>
    <xf numFmtId="0" fontId="5" fillId="0" borderId="5" xfId="1601" applyFont="1" applyBorder="1" applyAlignment="1">
      <alignment horizontal="center" vertical="center"/>
    </xf>
    <xf numFmtId="37" fontId="5" fillId="0" borderId="5" xfId="1" applyNumberFormat="1" applyFont="1" applyBorder="1" applyAlignment="1">
      <alignment horizontal="center" vertical="center"/>
    </xf>
    <xf numFmtId="0" fontId="5" fillId="0" borderId="0" xfId="1601" applyFont="1" applyAlignment="1">
      <alignment horizontal="left" vertical="center"/>
    </xf>
    <xf numFmtId="0" fontId="5" fillId="0" borderId="0" xfId="1602" applyFont="1" applyFill="1"/>
    <xf numFmtId="0" fontId="5" fillId="0" borderId="0" xfId="1602" applyFont="1" applyFill="1" applyAlignment="1">
      <alignment vertical="center"/>
    </xf>
    <xf numFmtId="0" fontId="5" fillId="0" borderId="0" xfId="1602" applyFont="1" applyFill="1" applyAlignment="1">
      <alignment horizontal="left"/>
    </xf>
    <xf numFmtId="0" fontId="5" fillId="0" borderId="0" xfId="1602" applyFont="1" applyFill="1" applyAlignment="1">
      <alignment horizontal="center"/>
    </xf>
    <xf numFmtId="0" fontId="7" fillId="0" borderId="0" xfId="1602" applyFont="1" applyFill="1" applyAlignment="1">
      <alignment vertical="center"/>
    </xf>
    <xf numFmtId="0" fontId="5" fillId="0" borderId="0" xfId="1602" applyFont="1" applyFill="1" applyBorder="1" applyAlignment="1">
      <alignment vertical="center"/>
    </xf>
    <xf numFmtId="0" fontId="5" fillId="0" borderId="0" xfId="1601" applyFont="1" applyFill="1" applyAlignment="1">
      <alignment vertical="center"/>
    </xf>
    <xf numFmtId="0" fontId="5" fillId="0" borderId="0" xfId="1602" applyFont="1" applyFill="1" applyAlignment="1">
      <alignment horizontal="left" vertical="center"/>
    </xf>
    <xf numFmtId="172" fontId="5" fillId="0" borderId="0" xfId="1601" applyNumberFormat="1" applyFont="1" applyFill="1" applyAlignment="1">
      <alignment vertical="center"/>
    </xf>
    <xf numFmtId="0" fontId="9" fillId="0" borderId="0" xfId="1164" applyFont="1" applyFill="1" applyBorder="1" applyAlignment="1">
      <alignment vertical="center"/>
    </xf>
    <xf numFmtId="0" fontId="7" fillId="0" borderId="0" xfId="1164" applyFont="1" applyFill="1" applyBorder="1" applyAlignment="1">
      <alignment vertical="center"/>
    </xf>
    <xf numFmtId="0" fontId="7" fillId="0" borderId="8" xfId="1164" applyFont="1" applyFill="1" applyBorder="1" applyAlignment="1">
      <alignment horizontal="center" vertical="center" wrapText="1"/>
    </xf>
    <xf numFmtId="0" fontId="5" fillId="0" borderId="1" xfId="1164" applyFont="1" applyFill="1" applyBorder="1" applyAlignment="1">
      <alignment horizontal="center" vertical="center"/>
    </xf>
    <xf numFmtId="0" fontId="5" fillId="0" borderId="7" xfId="1164" applyFont="1" applyFill="1" applyBorder="1" applyAlignment="1">
      <alignment horizontal="left" vertical="center"/>
    </xf>
    <xf numFmtId="43" fontId="5" fillId="0" borderId="0" xfId="1" applyFont="1" applyFill="1" applyBorder="1" applyAlignment="1">
      <alignment vertical="center"/>
    </xf>
    <xf numFmtId="0" fontId="5" fillId="0" borderId="0" xfId="1164" applyFont="1" applyFill="1" applyBorder="1" applyAlignment="1">
      <alignment vertical="center"/>
    </xf>
    <xf numFmtId="0" fontId="5" fillId="0" borderId="0" xfId="1164" applyFont="1" applyFill="1" applyBorder="1" applyAlignment="1">
      <alignment horizontal="left" vertical="center"/>
    </xf>
    <xf numFmtId="0" fontId="5" fillId="0" borderId="0" xfId="1164" applyFont="1" applyFill="1" applyBorder="1" applyAlignment="1">
      <alignment horizontal="center" vertical="center"/>
    </xf>
    <xf numFmtId="0" fontId="9" fillId="0" borderId="0" xfId="1164" applyFont="1" applyFill="1" applyBorder="1" applyAlignment="1">
      <alignment horizontal="center" vertical="center"/>
    </xf>
    <xf numFmtId="0" fontId="7" fillId="0" borderId="0" xfId="1164" applyFont="1" applyFill="1" applyBorder="1" applyAlignment="1">
      <alignment horizontal="center" vertical="center"/>
    </xf>
    <xf numFmtId="172" fontId="5" fillId="0" borderId="1" xfId="1" applyNumberFormat="1" applyFont="1" applyFill="1" applyBorder="1" applyAlignment="1">
      <alignment horizontal="center" vertical="center"/>
    </xf>
    <xf numFmtId="172" fontId="5" fillId="0" borderId="0" xfId="1" applyNumberFormat="1" applyFont="1" applyFill="1" applyBorder="1" applyAlignment="1">
      <alignment horizontal="center" vertical="center"/>
    </xf>
    <xf numFmtId="172" fontId="5" fillId="0" borderId="7" xfId="1" applyNumberFormat="1" applyFont="1" applyFill="1" applyBorder="1" applyAlignment="1">
      <alignment horizontal="center" vertical="center"/>
    </xf>
    <xf numFmtId="172" fontId="7" fillId="0" borderId="8" xfId="1" applyNumberFormat="1" applyFont="1" applyFill="1" applyBorder="1" applyAlignment="1">
      <alignment horizontal="center" vertical="center"/>
    </xf>
    <xf numFmtId="43" fontId="5" fillId="0" borderId="1" xfId="1" applyNumberFormat="1" applyFont="1" applyFill="1" applyBorder="1" applyAlignment="1">
      <alignment horizontal="center" vertical="center"/>
    </xf>
    <xf numFmtId="43" fontId="7" fillId="0" borderId="8" xfId="1" applyNumberFormat="1" applyFont="1" applyFill="1" applyBorder="1" applyAlignment="1">
      <alignment horizontal="center" vertical="center"/>
    </xf>
    <xf numFmtId="165" fontId="5" fillId="0" borderId="0" xfId="0" applyNumberFormat="1" applyFont="1" applyFill="1" applyProtection="1"/>
    <xf numFmtId="37" fontId="5" fillId="0" borderId="0" xfId="0" applyFont="1" applyFill="1" applyAlignment="1">
      <alignment horizontal="left"/>
    </xf>
    <xf numFmtId="165" fontId="5" fillId="0" borderId="0" xfId="0" applyNumberFormat="1" applyFont="1" applyFill="1" applyAlignment="1" applyProtection="1">
      <alignment vertical="center"/>
    </xf>
    <xf numFmtId="37" fontId="5" fillId="0" borderId="0" xfId="0" applyFont="1" applyFill="1" applyBorder="1" applyAlignment="1">
      <alignment horizontal="left" vertical="center"/>
    </xf>
    <xf numFmtId="172" fontId="7" fillId="0" borderId="8" xfId="1" applyNumberFormat="1" applyFont="1" applyFill="1" applyBorder="1" applyAlignment="1">
      <alignment vertical="center"/>
    </xf>
    <xf numFmtId="1" fontId="7" fillId="0" borderId="8" xfId="0" applyNumberFormat="1" applyFont="1" applyFill="1" applyBorder="1" applyAlignment="1">
      <alignment horizontal="center" vertical="center"/>
    </xf>
    <xf numFmtId="172" fontId="5" fillId="0" borderId="8" xfId="1" applyNumberFormat="1" applyFont="1" applyFill="1" applyBorder="1" applyAlignment="1">
      <alignment vertical="center"/>
    </xf>
    <xf numFmtId="37" fontId="7" fillId="0" borderId="24" xfId="0" applyFont="1" applyFill="1" applyBorder="1" applyAlignment="1">
      <alignment horizontal="center" vertical="center"/>
    </xf>
    <xf numFmtId="37" fontId="5" fillId="0" borderId="6" xfId="0" applyFont="1" applyFill="1" applyBorder="1" applyAlignment="1">
      <alignment horizontal="right" vertical="center"/>
    </xf>
    <xf numFmtId="37" fontId="5" fillId="0" borderId="0" xfId="0" applyFont="1" applyFill="1" applyAlignment="1">
      <alignment horizontal="left" vertical="center"/>
    </xf>
    <xf numFmtId="37" fontId="7" fillId="0" borderId="24" xfId="0" applyFont="1" applyFill="1" applyBorder="1" applyAlignment="1">
      <alignment horizontal="left" vertical="center"/>
    </xf>
    <xf numFmtId="43" fontId="5" fillId="0" borderId="8" xfId="1" applyFont="1" applyFill="1" applyBorder="1" applyAlignment="1">
      <alignment horizontal="left" vertical="center"/>
    </xf>
    <xf numFmtId="43" fontId="7" fillId="0" borderId="8" xfId="1" applyFont="1" applyFill="1" applyBorder="1" applyAlignment="1">
      <alignment horizontal="left" vertical="center"/>
    </xf>
    <xf numFmtId="37" fontId="5" fillId="0" borderId="6" xfId="0" applyFont="1" applyFill="1" applyBorder="1" applyAlignment="1">
      <alignment horizontal="left" vertical="center"/>
    </xf>
    <xf numFmtId="168" fontId="8" fillId="0" borderId="0" xfId="0" applyNumberFormat="1" applyFont="1" applyFill="1"/>
    <xf numFmtId="37" fontId="8" fillId="0" borderId="0" xfId="0" applyFont="1" applyFill="1"/>
    <xf numFmtId="168" fontId="5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37" fontId="8" fillId="0" borderId="0" xfId="0" applyFont="1" applyFill="1" applyAlignment="1">
      <alignment vertical="center"/>
    </xf>
    <xf numFmtId="168" fontId="5" fillId="0" borderId="0" xfId="0" applyNumberFormat="1" applyFont="1" applyFill="1" applyAlignment="1">
      <alignment horizontal="center" vertical="center"/>
    </xf>
    <xf numFmtId="168" fontId="8" fillId="0" borderId="0" xfId="0" applyNumberFormat="1" applyFont="1" applyFill="1" applyAlignment="1">
      <alignment horizontal="center" vertical="center"/>
    </xf>
    <xf numFmtId="37" fontId="8" fillId="0" borderId="0" xfId="0" applyFont="1" applyFill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168" fontId="7" fillId="0" borderId="0" xfId="0" applyNumberFormat="1" applyFont="1" applyFill="1" applyAlignment="1">
      <alignment horizontal="center" vertical="center"/>
    </xf>
    <xf numFmtId="168" fontId="12" fillId="0" borderId="0" xfId="0" applyNumberFormat="1" applyFont="1" applyFill="1" applyAlignment="1">
      <alignment horizontal="center" vertical="center"/>
    </xf>
    <xf numFmtId="37" fontId="12" fillId="0" borderId="0" xfId="0" applyFont="1" applyFill="1" applyAlignment="1">
      <alignment horizontal="center" vertical="center"/>
    </xf>
    <xf numFmtId="37" fontId="12" fillId="0" borderId="0" xfId="0" applyFont="1" applyFill="1" applyAlignment="1">
      <alignment vertical="center"/>
    </xf>
    <xf numFmtId="37" fontId="8" fillId="0" borderId="0" xfId="0" applyFont="1" applyFill="1" applyAlignment="1">
      <alignment horizontal="center"/>
    </xf>
    <xf numFmtId="0" fontId="5" fillId="0" borderId="0" xfId="1601" applyFont="1" applyFill="1" applyAlignment="1">
      <alignment horizontal="center" vertical="center"/>
    </xf>
    <xf numFmtId="172" fontId="7" fillId="0" borderId="8" xfId="1" applyNumberFormat="1" applyFont="1" applyFill="1" applyBorder="1" applyAlignment="1">
      <alignment horizontal="right" vertical="center"/>
    </xf>
    <xf numFmtId="43" fontId="7" fillId="0" borderId="8" xfId="1" applyFont="1" applyFill="1" applyBorder="1" applyAlignment="1">
      <alignment horizontal="right" vertical="center"/>
    </xf>
    <xf numFmtId="172" fontId="5" fillId="0" borderId="1" xfId="1" applyNumberFormat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172" fontId="5" fillId="0" borderId="7" xfId="1" applyNumberFormat="1" applyFont="1" applyFill="1" applyBorder="1" applyAlignment="1">
      <alignment horizontal="right" vertical="center"/>
    </xf>
    <xf numFmtId="172" fontId="5" fillId="0" borderId="0" xfId="1" applyNumberFormat="1" applyFont="1" applyFill="1" applyBorder="1" applyAlignment="1">
      <alignment horizontal="right" vertical="center"/>
    </xf>
    <xf numFmtId="172" fontId="5" fillId="0" borderId="29" xfId="1" applyNumberFormat="1" applyFont="1" applyFill="1" applyBorder="1" applyAlignment="1">
      <alignment horizontal="right" vertical="center"/>
    </xf>
    <xf numFmtId="43" fontId="5" fillId="0" borderId="5" xfId="1" applyFont="1" applyFill="1" applyBorder="1" applyAlignment="1">
      <alignment horizontal="right" vertical="center"/>
    </xf>
    <xf numFmtId="0" fontId="5" fillId="0" borderId="25" xfId="1164" applyFont="1" applyFill="1" applyBorder="1" applyAlignment="1">
      <alignment horizontal="center" vertical="center"/>
    </xf>
    <xf numFmtId="37" fontId="5" fillId="0" borderId="25" xfId="1" applyNumberFormat="1" applyFont="1" applyBorder="1" applyAlignment="1">
      <alignment horizontal="center" vertical="center"/>
    </xf>
    <xf numFmtId="0" fontId="5" fillId="0" borderId="0" xfId="1603" applyFont="1" applyFill="1" applyAlignment="1"/>
    <xf numFmtId="43" fontId="5" fillId="0" borderId="0" xfId="1" applyFont="1" applyFill="1" applyAlignment="1" applyProtection="1">
      <alignment vertical="center"/>
    </xf>
    <xf numFmtId="37" fontId="7" fillId="0" borderId="8" xfId="0" applyFont="1" applyFill="1" applyBorder="1" applyAlignment="1">
      <alignment horizontal="center" vertical="center"/>
    </xf>
    <xf numFmtId="37" fontId="7" fillId="0" borderId="8" xfId="0" applyFont="1" applyFill="1" applyBorder="1" applyAlignment="1">
      <alignment horizontal="center" vertical="center" wrapText="1"/>
    </xf>
    <xf numFmtId="37" fontId="7" fillId="0" borderId="0" xfId="0" applyFont="1" applyFill="1" applyBorder="1" applyAlignment="1">
      <alignment horizontal="center" vertical="center"/>
    </xf>
    <xf numFmtId="37" fontId="5" fillId="0" borderId="0" xfId="0" applyFont="1" applyFill="1" applyBorder="1" applyAlignment="1">
      <alignment horizontal="center" vertical="center"/>
    </xf>
    <xf numFmtId="0" fontId="7" fillId="0" borderId="0" xfId="1164" applyFont="1" applyFill="1" applyBorder="1" applyAlignment="1" applyProtection="1">
      <alignment horizontal="center" vertical="center"/>
    </xf>
    <xf numFmtId="37" fontId="5" fillId="0" borderId="25" xfId="0" applyFont="1" applyFill="1" applyBorder="1" applyAlignment="1">
      <alignment horizontal="center" vertical="center"/>
    </xf>
    <xf numFmtId="43" fontId="5" fillId="0" borderId="0" xfId="1" applyNumberFormat="1" applyFont="1" applyFill="1" applyBorder="1" applyAlignment="1">
      <alignment horizontal="center" vertical="center"/>
    </xf>
    <xf numFmtId="43" fontId="5" fillId="0" borderId="7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166" fontId="5" fillId="0" borderId="7" xfId="0" applyNumberFormat="1" applyFont="1" applyFill="1" applyBorder="1" applyAlignment="1">
      <alignment horizontal="center" vertical="center"/>
    </xf>
    <xf numFmtId="39" fontId="5" fillId="0" borderId="7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39" fontId="5" fillId="0" borderId="1" xfId="0" applyNumberFormat="1" applyFont="1" applyFill="1" applyBorder="1" applyAlignment="1">
      <alignment horizontal="center" vertical="center"/>
    </xf>
    <xf numFmtId="0" fontId="5" fillId="0" borderId="25" xfId="1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39" fontId="5" fillId="0" borderId="25" xfId="0" applyNumberFormat="1" applyFont="1" applyFill="1" applyBorder="1" applyAlignment="1">
      <alignment horizontal="center" vertical="center"/>
    </xf>
    <xf numFmtId="37" fontId="7" fillId="0" borderId="17" xfId="0" applyFont="1" applyFill="1" applyBorder="1" applyAlignment="1">
      <alignment horizontal="center" vertical="center"/>
    </xf>
    <xf numFmtId="37" fontId="7" fillId="0" borderId="11" xfId="0" applyFont="1" applyFill="1" applyBorder="1" applyAlignment="1">
      <alignment horizontal="center" vertical="center"/>
    </xf>
    <xf numFmtId="37" fontId="7" fillId="0" borderId="12" xfId="0" applyFont="1" applyFill="1" applyBorder="1" applyAlignment="1">
      <alignment horizontal="center" vertical="center"/>
    </xf>
    <xf numFmtId="37" fontId="7" fillId="0" borderId="18" xfId="0" applyFont="1" applyFill="1" applyBorder="1" applyAlignment="1">
      <alignment horizontal="center" vertical="center"/>
    </xf>
    <xf numFmtId="37" fontId="7" fillId="0" borderId="19" xfId="0" applyFont="1" applyFill="1" applyBorder="1" applyAlignment="1">
      <alignment horizontal="center" vertical="center"/>
    </xf>
    <xf numFmtId="37" fontId="7" fillId="0" borderId="10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71" fontId="5" fillId="0" borderId="1" xfId="17" applyNumberFormat="1" applyFont="1" applyFill="1" applyBorder="1" applyAlignment="1" applyProtection="1">
      <alignment horizontal="right" vertical="center"/>
    </xf>
    <xf numFmtId="165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 applyProtection="1">
      <alignment horizontal="center" vertical="center"/>
    </xf>
    <xf numFmtId="165" fontId="5" fillId="0" borderId="15" xfId="0" applyNumberFormat="1" applyFont="1" applyFill="1" applyBorder="1" applyAlignment="1" applyProtection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horizontal="center" vertical="center"/>
    </xf>
    <xf numFmtId="166" fontId="5" fillId="0" borderId="14" xfId="0" applyNumberFormat="1" applyFont="1" applyFill="1" applyBorder="1" applyAlignment="1">
      <alignment horizontal="center" vertical="center"/>
    </xf>
    <xf numFmtId="167" fontId="5" fillId="0" borderId="1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165" fontId="5" fillId="0" borderId="25" xfId="0" applyNumberFormat="1" applyFont="1" applyFill="1" applyBorder="1" applyAlignment="1" applyProtection="1">
      <alignment horizontal="center" vertical="center"/>
    </xf>
    <xf numFmtId="167" fontId="5" fillId="0" borderId="25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43" fontId="5" fillId="0" borderId="1" xfId="1" quotePrefix="1" applyFont="1" applyFill="1" applyBorder="1" applyAlignment="1">
      <alignment horizontal="right" vertical="center"/>
    </xf>
    <xf numFmtId="172" fontId="5" fillId="0" borderId="1" xfId="1" quotePrefix="1" applyNumberFormat="1" applyFont="1" applyFill="1" applyBorder="1" applyAlignment="1">
      <alignment horizontal="right" vertical="center"/>
    </xf>
    <xf numFmtId="172" fontId="5" fillId="0" borderId="7" xfId="1" quotePrefix="1" applyNumberFormat="1" applyFont="1" applyFill="1" applyBorder="1" applyAlignment="1">
      <alignment horizontal="right" vertical="center"/>
    </xf>
    <xf numFmtId="43" fontId="5" fillId="0" borderId="25" xfId="1" applyFont="1" applyFill="1" applyBorder="1" applyAlignment="1">
      <alignment horizontal="right" vertical="center"/>
    </xf>
    <xf numFmtId="172" fontId="5" fillId="0" borderId="25" xfId="1" applyNumberFormat="1" applyFont="1" applyFill="1" applyBorder="1" applyAlignment="1">
      <alignment horizontal="right" vertical="center"/>
    </xf>
    <xf numFmtId="37" fontId="5" fillId="0" borderId="4" xfId="0" applyNumberFormat="1" applyFont="1" applyFill="1" applyBorder="1" applyAlignment="1" applyProtection="1">
      <alignment horizontal="center" vertical="center"/>
    </xf>
    <xf numFmtId="165" fontId="5" fillId="0" borderId="4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5" fillId="0" borderId="4" xfId="0" applyNumberFormat="1" applyFont="1" applyFill="1" applyBorder="1" applyAlignment="1" applyProtection="1">
      <alignment horizontal="center" vertical="center"/>
    </xf>
    <xf numFmtId="166" fontId="5" fillId="0" borderId="4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 applyProtection="1">
      <alignment horizontal="center" vertical="center"/>
    </xf>
    <xf numFmtId="0" fontId="5" fillId="0" borderId="7" xfId="1164" applyFont="1" applyFill="1" applyBorder="1" applyAlignment="1">
      <alignment vertical="center"/>
    </xf>
    <xf numFmtId="0" fontId="5" fillId="0" borderId="1" xfId="1164" applyFont="1" applyFill="1" applyBorder="1" applyAlignment="1">
      <alignment vertical="center"/>
    </xf>
    <xf numFmtId="0" fontId="5" fillId="0" borderId="1" xfId="1164" quotePrefix="1" applyFont="1" applyFill="1" applyBorder="1" applyAlignment="1">
      <alignment horizontal="center" vertical="center"/>
    </xf>
    <xf numFmtId="172" fontId="5" fillId="0" borderId="1" xfId="1" quotePrefix="1" applyNumberFormat="1" applyFont="1" applyFill="1" applyBorder="1" applyAlignment="1">
      <alignment horizontal="center" vertical="center"/>
    </xf>
    <xf numFmtId="172" fontId="5" fillId="0" borderId="0" xfId="1" quotePrefix="1" applyNumberFormat="1" applyFont="1" applyFill="1" applyBorder="1" applyAlignment="1">
      <alignment horizontal="center" vertical="center"/>
    </xf>
    <xf numFmtId="172" fontId="5" fillId="0" borderId="7" xfId="1" quotePrefix="1" applyNumberFormat="1" applyFont="1" applyFill="1" applyBorder="1" applyAlignment="1">
      <alignment horizontal="center" vertical="center"/>
    </xf>
    <xf numFmtId="172" fontId="5" fillId="0" borderId="7" xfId="1" applyNumberFormat="1" applyFont="1" applyFill="1" applyBorder="1" applyAlignment="1">
      <alignment vertical="center"/>
    </xf>
    <xf numFmtId="0" fontId="5" fillId="0" borderId="7" xfId="1164" applyFont="1" applyFill="1" applyBorder="1" applyAlignment="1">
      <alignment horizontal="center" vertical="center"/>
    </xf>
    <xf numFmtId="43" fontId="5" fillId="0" borderId="1" xfId="1" quotePrefix="1" applyNumberFormat="1" applyFont="1" applyFill="1" applyBorder="1" applyAlignment="1">
      <alignment horizontal="center" vertical="center"/>
    </xf>
    <xf numFmtId="0" fontId="7" fillId="0" borderId="8" xfId="1602" applyFont="1" applyFill="1" applyBorder="1" applyAlignment="1">
      <alignment horizontal="center" vertical="center"/>
    </xf>
    <xf numFmtId="0" fontId="7" fillId="0" borderId="9" xfId="1602" applyFont="1" applyFill="1" applyBorder="1" applyAlignment="1">
      <alignment horizontal="center" vertical="center"/>
    </xf>
    <xf numFmtId="0" fontId="7" fillId="0" borderId="2" xfId="1602" applyFont="1" applyFill="1" applyBorder="1" applyAlignment="1">
      <alignment horizontal="center" vertical="center"/>
    </xf>
    <xf numFmtId="0" fontId="7" fillId="0" borderId="10" xfId="1602" applyFont="1" applyFill="1" applyBorder="1" applyAlignment="1">
      <alignment horizontal="center" vertical="center"/>
    </xf>
    <xf numFmtId="0" fontId="7" fillId="0" borderId="11" xfId="1602" applyFont="1" applyFill="1" applyBorder="1" applyAlignment="1">
      <alignment horizontal="center" vertical="center"/>
    </xf>
    <xf numFmtId="0" fontId="7" fillId="0" borderId="12" xfId="1602" applyFont="1" applyFill="1" applyBorder="1" applyAlignment="1">
      <alignment horizontal="center" vertical="center"/>
    </xf>
    <xf numFmtId="0" fontId="7" fillId="0" borderId="13" xfId="1602" applyFont="1" applyFill="1" applyBorder="1" applyAlignment="1">
      <alignment horizontal="center" vertical="center"/>
    </xf>
    <xf numFmtId="0" fontId="7" fillId="0" borderId="5" xfId="1602" applyFont="1" applyFill="1" applyBorder="1" applyAlignment="1">
      <alignment vertical="center"/>
    </xf>
    <xf numFmtId="0" fontId="5" fillId="0" borderId="20" xfId="1602" applyFont="1" applyFill="1" applyBorder="1" applyAlignment="1">
      <alignment vertical="center"/>
    </xf>
    <xf numFmtId="0" fontId="5" fillId="0" borderId="21" xfId="1602" applyFont="1" applyFill="1" applyBorder="1" applyAlignment="1">
      <alignment vertical="center"/>
    </xf>
    <xf numFmtId="0" fontId="5" fillId="0" borderId="22" xfId="1602" applyFont="1" applyFill="1" applyBorder="1" applyAlignment="1">
      <alignment vertical="center"/>
    </xf>
    <xf numFmtId="0" fontId="5" fillId="0" borderId="23" xfId="1602" applyFont="1" applyFill="1" applyBorder="1" applyAlignment="1">
      <alignment vertical="center"/>
    </xf>
    <xf numFmtId="0" fontId="5" fillId="0" borderId="13" xfId="1602" applyFont="1" applyFill="1" applyBorder="1" applyAlignment="1">
      <alignment vertical="center"/>
    </xf>
    <xf numFmtId="0" fontId="7" fillId="0" borderId="21" xfId="1602" applyFont="1" applyFill="1" applyBorder="1" applyAlignment="1">
      <alignment vertical="center"/>
    </xf>
    <xf numFmtId="0" fontId="5" fillId="0" borderId="1" xfId="1602" applyFont="1" applyFill="1" applyBorder="1" applyAlignment="1">
      <alignment vertical="center"/>
    </xf>
    <xf numFmtId="172" fontId="5" fillId="0" borderId="14" xfId="1" applyNumberFormat="1" applyFont="1" applyFill="1" applyBorder="1" applyAlignment="1" applyProtection="1">
      <alignment vertical="center"/>
    </xf>
    <xf numFmtId="172" fontId="5" fillId="0" borderId="15" xfId="1" applyNumberFormat="1" applyFont="1" applyFill="1" applyBorder="1" applyAlignment="1" applyProtection="1">
      <alignment vertical="center"/>
    </xf>
    <xf numFmtId="172" fontId="5" fillId="0" borderId="16" xfId="1" applyNumberFormat="1" applyFont="1" applyFill="1" applyBorder="1" applyAlignment="1">
      <alignment vertical="center"/>
    </xf>
    <xf numFmtId="172" fontId="5" fillId="0" borderId="1" xfId="1" applyNumberFormat="1" applyFont="1" applyFill="1" applyBorder="1" applyAlignment="1">
      <alignment vertical="center"/>
    </xf>
    <xf numFmtId="172" fontId="5" fillId="0" borderId="15" xfId="1" applyNumberFormat="1" applyFont="1" applyFill="1" applyBorder="1" applyAlignment="1">
      <alignment horizontal="right" vertical="center"/>
    </xf>
    <xf numFmtId="172" fontId="5" fillId="0" borderId="0" xfId="1" applyNumberFormat="1" applyFont="1" applyFill="1" applyBorder="1" applyAlignment="1">
      <alignment vertical="center"/>
    </xf>
    <xf numFmtId="172" fontId="5" fillId="0" borderId="15" xfId="1" applyNumberFormat="1" applyFont="1" applyFill="1" applyBorder="1" applyAlignment="1">
      <alignment vertical="center"/>
    </xf>
    <xf numFmtId="172" fontId="5" fillId="0" borderId="16" xfId="1" applyNumberFormat="1" applyFont="1" applyFill="1" applyBorder="1" applyAlignment="1">
      <alignment horizontal="right" vertical="center"/>
    </xf>
    <xf numFmtId="172" fontId="5" fillId="0" borderId="14" xfId="1" applyNumberFormat="1" applyFont="1" applyFill="1" applyBorder="1" applyAlignment="1" applyProtection="1">
      <alignment horizontal="right" vertical="center"/>
    </xf>
    <xf numFmtId="172" fontId="5" fillId="0" borderId="15" xfId="1" applyNumberFormat="1" applyFont="1" applyFill="1" applyBorder="1" applyAlignment="1" applyProtection="1">
      <alignment horizontal="right" vertical="center"/>
    </xf>
    <xf numFmtId="172" fontId="7" fillId="0" borderId="9" xfId="1" applyNumberFormat="1" applyFont="1" applyFill="1" applyBorder="1" applyAlignment="1">
      <alignment horizontal="right" vertical="center"/>
    </xf>
    <xf numFmtId="172" fontId="7" fillId="0" borderId="3" xfId="1" applyNumberFormat="1" applyFont="1" applyFill="1" applyBorder="1" applyAlignment="1">
      <alignment horizontal="right" vertical="center"/>
    </xf>
    <xf numFmtId="172" fontId="7" fillId="0" borderId="9" xfId="1" applyNumberFormat="1" applyFont="1" applyFill="1" applyBorder="1" applyAlignment="1">
      <alignment vertical="center"/>
    </xf>
    <xf numFmtId="172" fontId="7" fillId="0" borderId="12" xfId="1" applyNumberFormat="1" applyFont="1" applyFill="1" applyBorder="1" applyAlignment="1">
      <alignment vertical="center"/>
    </xf>
    <xf numFmtId="172" fontId="7" fillId="0" borderId="3" xfId="1" applyNumberFormat="1" applyFont="1" applyFill="1" applyBorder="1" applyAlignment="1">
      <alignment vertical="center"/>
    </xf>
    <xf numFmtId="172" fontId="7" fillId="0" borderId="12" xfId="1" applyNumberFormat="1" applyFont="1" applyFill="1" applyBorder="1" applyAlignment="1">
      <alignment horizontal="right" vertical="center"/>
    </xf>
    <xf numFmtId="0" fontId="7" fillId="0" borderId="1" xfId="1602" applyFont="1" applyFill="1" applyBorder="1" applyAlignment="1">
      <alignment vertical="center"/>
    </xf>
    <xf numFmtId="172" fontId="7" fillId="0" borderId="1" xfId="1" applyNumberFormat="1" applyFont="1" applyFill="1" applyBorder="1" applyAlignment="1">
      <alignment horizontal="right" vertical="center"/>
    </xf>
    <xf numFmtId="43" fontId="5" fillId="0" borderId="0" xfId="1" applyNumberFormat="1" applyFont="1" applyFill="1" applyBorder="1" applyAlignment="1">
      <alignment horizontal="right" vertical="center"/>
    </xf>
    <xf numFmtId="43" fontId="5" fillId="0" borderId="1" xfId="1" applyNumberFormat="1" applyFont="1" applyFill="1" applyBorder="1" applyAlignment="1">
      <alignment horizontal="right" vertical="center"/>
    </xf>
    <xf numFmtId="43" fontId="5" fillId="0" borderId="14" xfId="1" applyNumberFormat="1" applyFont="1" applyFill="1" applyBorder="1" applyAlignment="1" applyProtection="1">
      <alignment vertical="center"/>
    </xf>
    <xf numFmtId="43" fontId="5" fillId="0" borderId="15" xfId="1" applyNumberFormat="1" applyFont="1" applyFill="1" applyBorder="1" applyAlignment="1" applyProtection="1">
      <alignment vertical="center"/>
    </xf>
    <xf numFmtId="43" fontId="5" fillId="0" borderId="15" xfId="1" applyNumberFormat="1" applyFont="1" applyFill="1" applyBorder="1" applyAlignment="1">
      <alignment vertical="center"/>
    </xf>
    <xf numFmtId="43" fontId="5" fillId="0" borderId="16" xfId="1" applyNumberFormat="1" applyFont="1" applyFill="1" applyBorder="1" applyAlignment="1">
      <alignment vertical="center"/>
    </xf>
    <xf numFmtId="43" fontId="5" fillId="0" borderId="1" xfId="1" applyNumberFormat="1" applyFont="1" applyFill="1" applyBorder="1" applyAlignment="1">
      <alignment vertical="center"/>
    </xf>
    <xf numFmtId="43" fontId="5" fillId="0" borderId="15" xfId="1" applyNumberFormat="1" applyFont="1" applyFill="1" applyBorder="1" applyAlignment="1">
      <alignment horizontal="right" vertical="center"/>
    </xf>
    <xf numFmtId="43" fontId="5" fillId="0" borderId="0" xfId="1" applyNumberFormat="1" applyFont="1" applyFill="1" applyBorder="1" applyAlignment="1">
      <alignment vertical="center"/>
    </xf>
    <xf numFmtId="43" fontId="5" fillId="0" borderId="16" xfId="1" applyNumberFormat="1" applyFont="1" applyFill="1" applyBorder="1" applyAlignment="1">
      <alignment horizontal="right" vertical="center"/>
    </xf>
    <xf numFmtId="43" fontId="5" fillId="0" borderId="16" xfId="1" applyNumberFormat="1" applyFont="1" applyFill="1" applyBorder="1" applyAlignment="1" applyProtection="1">
      <alignment vertical="center"/>
    </xf>
    <xf numFmtId="43" fontId="5" fillId="0" borderId="1" xfId="1" applyNumberFormat="1" applyFont="1" applyFill="1" applyBorder="1" applyAlignment="1" applyProtection="1">
      <alignment vertical="center"/>
    </xf>
    <xf numFmtId="43" fontId="7" fillId="0" borderId="9" xfId="1" applyNumberFormat="1" applyFont="1" applyFill="1" applyBorder="1" applyAlignment="1">
      <alignment horizontal="right" vertical="center"/>
    </xf>
    <xf numFmtId="43" fontId="7" fillId="0" borderId="3" xfId="1" applyNumberFormat="1" applyFont="1" applyFill="1" applyBorder="1" applyAlignment="1">
      <alignment horizontal="right" vertical="center"/>
    </xf>
    <xf numFmtId="43" fontId="7" fillId="0" borderId="10" xfId="1" applyNumberFormat="1" applyFont="1" applyFill="1" applyBorder="1" applyAlignment="1">
      <alignment vertical="center"/>
    </xf>
    <xf numFmtId="43" fontId="7" fillId="0" borderId="11" xfId="1" applyNumberFormat="1" applyFont="1" applyFill="1" applyBorder="1" applyAlignment="1">
      <alignment vertical="center"/>
    </xf>
    <xf numFmtId="43" fontId="7" fillId="0" borderId="12" xfId="1" applyNumberFormat="1" applyFont="1" applyFill="1" applyBorder="1" applyAlignment="1">
      <alignment vertical="center"/>
    </xf>
    <xf numFmtId="43" fontId="7" fillId="0" borderId="3" xfId="1" applyNumberFormat="1" applyFont="1" applyFill="1" applyBorder="1" applyAlignment="1">
      <alignment vertical="center"/>
    </xf>
    <xf numFmtId="43" fontId="7" fillId="0" borderId="11" xfId="1" applyNumberFormat="1" applyFont="1" applyFill="1" applyBorder="1" applyAlignment="1">
      <alignment horizontal="right" vertical="center"/>
    </xf>
    <xf numFmtId="43" fontId="7" fillId="0" borderId="12" xfId="1" applyNumberFormat="1" applyFont="1" applyFill="1" applyBorder="1" applyAlignment="1">
      <alignment horizontal="right" vertical="center"/>
    </xf>
    <xf numFmtId="172" fontId="5" fillId="0" borderId="0" xfId="1" applyNumberFormat="1" applyFont="1" applyFill="1" applyBorder="1" applyAlignment="1" applyProtection="1">
      <alignment horizontal="right" vertical="center"/>
    </xf>
    <xf numFmtId="172" fontId="5" fillId="0" borderId="1" xfId="1" applyNumberFormat="1" applyFont="1" applyFill="1" applyBorder="1" applyAlignment="1" applyProtection="1">
      <alignment horizontal="right" vertical="center"/>
    </xf>
    <xf numFmtId="172" fontId="5" fillId="0" borderId="14" xfId="1" applyNumberFormat="1" applyFont="1" applyFill="1" applyBorder="1" applyAlignment="1">
      <alignment vertical="center"/>
    </xf>
    <xf numFmtId="172" fontId="7" fillId="0" borderId="10" xfId="1" applyNumberFormat="1" applyFont="1" applyFill="1" applyBorder="1" applyAlignment="1">
      <alignment horizontal="right" vertical="center"/>
    </xf>
    <xf numFmtId="172" fontId="7" fillId="0" borderId="11" xfId="1" applyNumberFormat="1" applyFont="1" applyFill="1" applyBorder="1" applyAlignment="1">
      <alignment horizontal="right" vertical="center"/>
    </xf>
    <xf numFmtId="172" fontId="5" fillId="0" borderId="13" xfId="1" applyNumberFormat="1" applyFont="1" applyFill="1" applyBorder="1" applyAlignment="1">
      <alignment horizontal="right" vertical="center"/>
    </xf>
    <xf numFmtId="172" fontId="5" fillId="0" borderId="21" xfId="1" applyNumberFormat="1" applyFont="1" applyFill="1" applyBorder="1" applyAlignment="1">
      <alignment horizontal="right" vertical="center"/>
    </xf>
    <xf numFmtId="172" fontId="7" fillId="0" borderId="21" xfId="1" applyNumberFormat="1" applyFont="1" applyFill="1" applyBorder="1" applyAlignment="1">
      <alignment horizontal="right" vertical="center"/>
    </xf>
    <xf numFmtId="172" fontId="5" fillId="0" borderId="16" xfId="1" applyNumberFormat="1" applyFont="1" applyFill="1" applyBorder="1" applyAlignment="1" applyProtection="1">
      <alignment horizontal="right" vertical="center"/>
    </xf>
    <xf numFmtId="0" fontId="5" fillId="0" borderId="25" xfId="1602" applyFont="1" applyFill="1" applyBorder="1" applyAlignment="1">
      <alignment vertical="center"/>
    </xf>
    <xf numFmtId="173" fontId="5" fillId="0" borderId="24" xfId="1" applyNumberFormat="1" applyFont="1" applyFill="1" applyBorder="1" applyAlignment="1">
      <alignment horizontal="right" vertical="center"/>
    </xf>
    <xf numFmtId="173" fontId="5" fillId="0" borderId="25" xfId="1" applyNumberFormat="1" applyFont="1" applyFill="1" applyBorder="1" applyAlignment="1">
      <alignment horizontal="right" vertical="center"/>
    </xf>
    <xf numFmtId="173" fontId="5" fillId="0" borderId="26" xfId="1" applyNumberFormat="1" applyFont="1" applyFill="1" applyBorder="1" applyAlignment="1" applyProtection="1">
      <alignment vertical="center"/>
    </xf>
    <xf numFmtId="173" fontId="5" fillId="0" borderId="27" xfId="1" applyNumberFormat="1" applyFont="1" applyFill="1" applyBorder="1" applyAlignment="1" applyProtection="1">
      <alignment vertical="center"/>
    </xf>
    <xf numFmtId="173" fontId="5" fillId="0" borderId="28" xfId="1" applyNumberFormat="1" applyFont="1" applyFill="1" applyBorder="1" applyAlignment="1">
      <alignment horizontal="right" vertical="center"/>
    </xf>
    <xf numFmtId="173" fontId="5" fillId="0" borderId="27" xfId="1" applyNumberFormat="1" applyFont="1" applyFill="1" applyBorder="1" applyAlignment="1">
      <alignment horizontal="right" vertical="center"/>
    </xf>
    <xf numFmtId="173" fontId="5" fillId="0" borderId="27" xfId="1" applyNumberFormat="1" applyFont="1" applyFill="1" applyBorder="1" applyAlignment="1">
      <alignment vertical="center"/>
    </xf>
    <xf numFmtId="173" fontId="5" fillId="0" borderId="24" xfId="1" applyNumberFormat="1" applyFont="1" applyFill="1" applyBorder="1" applyAlignment="1">
      <alignment vertical="center"/>
    </xf>
    <xf numFmtId="173" fontId="5" fillId="0" borderId="28" xfId="1" applyNumberFormat="1" applyFont="1" applyFill="1" applyBorder="1" applyAlignment="1">
      <alignment vertical="center"/>
    </xf>
    <xf numFmtId="173" fontId="5" fillId="0" borderId="25" xfId="1" applyNumberFormat="1" applyFont="1" applyFill="1" applyBorder="1" applyAlignment="1">
      <alignment vertical="center"/>
    </xf>
    <xf numFmtId="173" fontId="5" fillId="0" borderId="0" xfId="1" applyNumberFormat="1" applyFont="1" applyFill="1" applyBorder="1" applyAlignment="1">
      <alignment horizontal="right" vertical="center"/>
    </xf>
    <xf numFmtId="173" fontId="5" fillId="0" borderId="1" xfId="1" applyNumberFormat="1" applyFont="1" applyFill="1" applyBorder="1" applyAlignment="1">
      <alignment horizontal="right" vertical="center"/>
    </xf>
    <xf numFmtId="173" fontId="5" fillId="0" borderId="14" xfId="1" applyNumberFormat="1" applyFont="1" applyFill="1" applyBorder="1" applyAlignment="1" applyProtection="1">
      <alignment vertical="center"/>
    </xf>
    <xf numFmtId="173" fontId="5" fillId="0" borderId="15" xfId="1" applyNumberFormat="1" applyFont="1" applyFill="1" applyBorder="1" applyAlignment="1" applyProtection="1">
      <alignment vertical="center"/>
    </xf>
    <xf numFmtId="173" fontId="5" fillId="0" borderId="16" xfId="1" applyNumberFormat="1" applyFont="1" applyFill="1" applyBorder="1" applyAlignment="1">
      <alignment vertical="center"/>
    </xf>
    <xf numFmtId="173" fontId="5" fillId="0" borderId="1" xfId="1" applyNumberFormat="1" applyFont="1" applyFill="1" applyBorder="1" applyAlignment="1">
      <alignment vertical="center"/>
    </xf>
    <xf numFmtId="173" fontId="5" fillId="0" borderId="15" xfId="1" applyNumberFormat="1" applyFont="1" applyFill="1" applyBorder="1" applyAlignment="1">
      <alignment horizontal="right" vertical="center"/>
    </xf>
    <xf numFmtId="173" fontId="5" fillId="0" borderId="0" xfId="1" applyNumberFormat="1" applyFont="1" applyFill="1" applyBorder="1" applyAlignment="1">
      <alignment vertical="center"/>
    </xf>
    <xf numFmtId="173" fontId="5" fillId="0" borderId="15" xfId="1" applyNumberFormat="1" applyFont="1" applyFill="1" applyBorder="1" applyAlignment="1">
      <alignment vertical="center"/>
    </xf>
    <xf numFmtId="173" fontId="5" fillId="0" borderId="16" xfId="1" applyNumberFormat="1" applyFont="1" applyFill="1" applyBorder="1" applyAlignment="1">
      <alignment horizontal="right" vertical="center"/>
    </xf>
    <xf numFmtId="37" fontId="7" fillId="0" borderId="8" xfId="0" applyFont="1" applyFill="1" applyBorder="1" applyAlignment="1">
      <alignment horizontal="center" vertical="center"/>
    </xf>
    <xf numFmtId="37" fontId="7" fillId="0" borderId="8" xfId="0" applyFont="1" applyFill="1" applyBorder="1" applyAlignment="1">
      <alignment horizontal="center" vertical="center" wrapText="1"/>
    </xf>
    <xf numFmtId="37" fontId="7" fillId="0" borderId="0" xfId="0" applyFont="1" applyFill="1" applyBorder="1" applyAlignment="1">
      <alignment horizontal="center" vertical="center"/>
    </xf>
    <xf numFmtId="37" fontId="5" fillId="0" borderId="0" xfId="0" applyFont="1" applyFill="1" applyBorder="1" applyAlignment="1">
      <alignment horizontal="center" vertical="center"/>
    </xf>
    <xf numFmtId="0" fontId="7" fillId="0" borderId="0" xfId="1601" applyFont="1" applyBorder="1" applyAlignment="1">
      <alignment horizontal="center" vertical="center"/>
    </xf>
    <xf numFmtId="0" fontId="7" fillId="0" borderId="0" xfId="1602" applyFont="1" applyFill="1" applyBorder="1" applyAlignment="1">
      <alignment horizontal="center" vertical="center"/>
    </xf>
    <xf numFmtId="0" fontId="7" fillId="0" borderId="31" xfId="1164" applyFont="1" applyFill="1" applyBorder="1" applyAlignment="1">
      <alignment horizontal="center" vertical="center"/>
    </xf>
    <xf numFmtId="0" fontId="7" fillId="0" borderId="32" xfId="1164" applyFont="1" applyFill="1" applyBorder="1" applyAlignment="1">
      <alignment horizontal="center" vertical="center"/>
    </xf>
    <xf numFmtId="0" fontId="7" fillId="0" borderId="5" xfId="1164" applyFont="1" applyFill="1" applyBorder="1" applyAlignment="1">
      <alignment horizontal="center" vertical="center"/>
    </xf>
    <xf numFmtId="0" fontId="7" fillId="0" borderId="25" xfId="1164" applyFont="1" applyFill="1" applyBorder="1" applyAlignment="1">
      <alignment horizontal="center" vertical="center"/>
    </xf>
    <xf numFmtId="0" fontId="7" fillId="0" borderId="6" xfId="1164" applyFont="1" applyFill="1" applyBorder="1" applyAlignment="1">
      <alignment horizontal="center" vertical="center" wrapText="1"/>
    </xf>
    <xf numFmtId="0" fontId="7" fillId="0" borderId="30" xfId="1164" applyFont="1" applyFill="1" applyBorder="1" applyAlignment="1">
      <alignment horizontal="center" vertical="center"/>
    </xf>
    <xf numFmtId="0" fontId="7" fillId="0" borderId="0" xfId="1164" applyFont="1" applyFill="1" applyBorder="1" applyAlignment="1" applyProtection="1">
      <alignment horizontal="center" vertical="center"/>
    </xf>
    <xf numFmtId="0" fontId="5" fillId="0" borderId="33" xfId="1164" applyFont="1" applyFill="1" applyBorder="1" applyAlignment="1">
      <alignment horizontal="center" vertical="center"/>
    </xf>
    <xf numFmtId="0" fontId="5" fillId="0" borderId="30" xfId="1164" applyFont="1" applyFill="1" applyBorder="1" applyAlignment="1">
      <alignment horizontal="center" vertical="center"/>
    </xf>
    <xf numFmtId="37" fontId="7" fillId="0" borderId="0" xfId="0" applyNumberFormat="1" applyFont="1" applyFill="1" applyBorder="1" applyAlignment="1" applyProtection="1">
      <alignment horizontal="center" vertical="center"/>
    </xf>
    <xf numFmtId="37" fontId="7" fillId="0" borderId="5" xfId="0" applyNumberFormat="1" applyFont="1" applyFill="1" applyBorder="1" applyAlignment="1" applyProtection="1">
      <alignment horizontal="center" vertical="center" wrapText="1"/>
    </xf>
    <xf numFmtId="37" fontId="5" fillId="0" borderId="25" xfId="0" applyFont="1" applyFill="1" applyBorder="1" applyAlignment="1">
      <alignment horizontal="center" vertical="center"/>
    </xf>
    <xf numFmtId="37" fontId="7" fillId="0" borderId="34" xfId="0" applyNumberFormat="1" applyFont="1" applyFill="1" applyBorder="1" applyAlignment="1" applyProtection="1">
      <alignment horizontal="center" vertical="center"/>
    </xf>
    <xf numFmtId="37" fontId="7" fillId="0" borderId="35" xfId="0" applyNumberFormat="1" applyFont="1" applyFill="1" applyBorder="1" applyAlignment="1" applyProtection="1">
      <alignment horizontal="center" vertical="center"/>
    </xf>
    <xf numFmtId="37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37" xfId="1164" applyFont="1" applyFill="1" applyBorder="1" applyAlignment="1">
      <alignment horizontal="center" vertical="center"/>
    </xf>
    <xf numFmtId="0" fontId="7" fillId="0" borderId="25" xfId="1164" applyFont="1" applyFill="1" applyBorder="1" applyAlignment="1">
      <alignment vertical="center"/>
    </xf>
    <xf numFmtId="0" fontId="7" fillId="0" borderId="30" xfId="1164" applyFont="1" applyFill="1" applyBorder="1" applyAlignment="1">
      <alignment vertical="center"/>
    </xf>
    <xf numFmtId="43" fontId="7" fillId="0" borderId="5" xfId="1" applyFont="1" applyFill="1" applyBorder="1" applyAlignment="1">
      <alignment horizontal="left" vertical="center"/>
    </xf>
    <xf numFmtId="43" fontId="7" fillId="0" borderId="25" xfId="1" applyFont="1" applyFill="1" applyBorder="1" applyAlignment="1">
      <alignment horizontal="left" vertical="center"/>
    </xf>
    <xf numFmtId="43" fontId="5" fillId="0" borderId="5" xfId="1" applyFont="1" applyFill="1" applyBorder="1" applyAlignment="1">
      <alignment horizontal="left" vertical="center"/>
    </xf>
    <xf numFmtId="43" fontId="5" fillId="0" borderId="25" xfId="1" applyFont="1" applyFill="1" applyBorder="1" applyAlignment="1">
      <alignment horizontal="left" vertical="center"/>
    </xf>
    <xf numFmtId="37" fontId="7" fillId="0" borderId="2" xfId="0" applyFont="1" applyFill="1" applyBorder="1" applyAlignment="1">
      <alignment horizontal="center" vertical="center"/>
    </xf>
    <xf numFmtId="37" fontId="7" fillId="0" borderId="3" xfId="0" applyFont="1" applyFill="1" applyBorder="1" applyAlignment="1">
      <alignment horizontal="center" vertical="center"/>
    </xf>
    <xf numFmtId="37" fontId="7" fillId="0" borderId="35" xfId="0" applyFont="1" applyFill="1" applyBorder="1" applyAlignment="1">
      <alignment horizontal="center" vertical="center"/>
    </xf>
    <xf numFmtId="37" fontId="8" fillId="0" borderId="10" xfId="0" applyFont="1" applyFill="1" applyBorder="1" applyAlignment="1">
      <alignment horizontal="center" vertical="center"/>
    </xf>
    <xf numFmtId="37" fontId="7" fillId="0" borderId="12" xfId="0" applyFont="1" applyFill="1" applyBorder="1" applyAlignment="1">
      <alignment horizontal="center" vertical="center"/>
    </xf>
    <xf numFmtId="37" fontId="7" fillId="0" borderId="10" xfId="0" applyFont="1" applyFill="1" applyBorder="1" applyAlignment="1">
      <alignment horizontal="center" vertical="center"/>
    </xf>
    <xf numFmtId="37" fontId="8" fillId="0" borderId="36" xfId="0" applyFont="1" applyFill="1" applyBorder="1" applyAlignment="1">
      <alignment horizontal="center" vertical="center"/>
    </xf>
    <xf numFmtId="37" fontId="7" fillId="0" borderId="31" xfId="0" applyFont="1" applyFill="1" applyBorder="1" applyAlignment="1">
      <alignment horizontal="center" vertical="center"/>
    </xf>
    <xf numFmtId="37" fontId="8" fillId="0" borderId="32" xfId="0" applyFont="1" applyFill="1" applyBorder="1" applyAlignment="1">
      <alignment horizontal="center" vertical="center"/>
    </xf>
    <xf numFmtId="37" fontId="7" fillId="0" borderId="32" xfId="0" applyFont="1" applyFill="1" applyBorder="1" applyAlignment="1">
      <alignment horizontal="center" vertical="center"/>
    </xf>
    <xf numFmtId="37" fontId="7" fillId="0" borderId="2" xfId="0" applyFont="1" applyFill="1" applyBorder="1" applyAlignment="1">
      <alignment horizontal="center" vertical="center" wrapText="1"/>
    </xf>
    <xf numFmtId="37" fontId="7" fillId="0" borderId="3" xfId="0" applyFont="1" applyFill="1" applyBorder="1" applyAlignment="1">
      <alignment horizontal="center" vertical="center" wrapText="1"/>
    </xf>
    <xf numFmtId="0" fontId="1" fillId="0" borderId="0" xfId="1604" applyAlignment="1">
      <alignment vertical="center"/>
    </xf>
    <xf numFmtId="0" fontId="13" fillId="0" borderId="5" xfId="1604" applyFont="1" applyBorder="1" applyAlignment="1">
      <alignment horizontal="center" vertical="center"/>
    </xf>
    <xf numFmtId="0" fontId="13" fillId="0" borderId="8" xfId="1604" applyFont="1" applyBorder="1" applyAlignment="1">
      <alignment horizontal="center" vertical="center"/>
    </xf>
    <xf numFmtId="0" fontId="13" fillId="0" borderId="25" xfId="1604" applyFont="1" applyBorder="1" applyAlignment="1">
      <alignment horizontal="center" vertical="center"/>
    </xf>
    <xf numFmtId="0" fontId="13" fillId="0" borderId="8" xfId="1604" applyFont="1" applyBorder="1" applyAlignment="1">
      <alignment horizontal="center" vertical="center"/>
    </xf>
    <xf numFmtId="0" fontId="14" fillId="0" borderId="5" xfId="1604" applyFont="1" applyBorder="1" applyAlignment="1">
      <alignment horizontal="center" vertical="center"/>
    </xf>
    <xf numFmtId="0" fontId="5" fillId="0" borderId="5" xfId="1604" applyFont="1" applyFill="1" applyBorder="1" applyAlignment="1">
      <alignment vertical="center"/>
    </xf>
    <xf numFmtId="39" fontId="5" fillId="0" borderId="5" xfId="1605" applyNumberFormat="1" applyFont="1" applyFill="1" applyBorder="1" applyAlignment="1" applyProtection="1">
      <alignment horizontal="right" vertical="center" indent="1"/>
    </xf>
    <xf numFmtId="0" fontId="14" fillId="0" borderId="1" xfId="1604" applyFont="1" applyBorder="1" applyAlignment="1">
      <alignment horizontal="center" vertical="center"/>
    </xf>
    <xf numFmtId="0" fontId="5" fillId="0" borderId="1" xfId="1604" applyFont="1" applyFill="1" applyBorder="1" applyAlignment="1">
      <alignment vertical="center"/>
    </xf>
    <xf numFmtId="39" fontId="5" fillId="0" borderId="1" xfId="1605" applyNumberFormat="1" applyFont="1" applyFill="1" applyBorder="1" applyAlignment="1" applyProtection="1">
      <alignment horizontal="right" vertical="center" indent="1"/>
    </xf>
    <xf numFmtId="0" fontId="7" fillId="0" borderId="8" xfId="1604" applyFont="1" applyFill="1" applyBorder="1" applyAlignment="1">
      <alignment horizontal="center" vertical="center"/>
    </xf>
    <xf numFmtId="39" fontId="7" fillId="0" borderId="8" xfId="1605" applyNumberFormat="1" applyFont="1" applyFill="1" applyBorder="1" applyAlignment="1">
      <alignment horizontal="right" vertical="center" indent="1"/>
    </xf>
    <xf numFmtId="39" fontId="5" fillId="0" borderId="1" xfId="1605" applyNumberFormat="1" applyFont="1" applyFill="1" applyBorder="1" applyAlignment="1">
      <alignment horizontal="right" vertical="center" indent="1"/>
    </xf>
    <xf numFmtId="0" fontId="14" fillId="0" borderId="25" xfId="1604" applyFont="1" applyBorder="1" applyAlignment="1">
      <alignment horizontal="center" vertical="center"/>
    </xf>
    <xf numFmtId="0" fontId="2" fillId="0" borderId="6" xfId="1604" applyFont="1" applyFill="1" applyBorder="1" applyAlignment="1">
      <alignment horizontal="left" vertical="center"/>
    </xf>
    <xf numFmtId="0" fontId="1" fillId="0" borderId="0" xfId="1604" applyAlignment="1">
      <alignment horizontal="center" vertical="center"/>
    </xf>
    <xf numFmtId="0" fontId="13" fillId="0" borderId="0" xfId="1604" applyFont="1" applyAlignment="1">
      <alignment horizontal="center" vertical="center"/>
    </xf>
    <xf numFmtId="0" fontId="7" fillId="0" borderId="0" xfId="1164" applyFont="1" applyFill="1" applyBorder="1" applyAlignment="1" applyProtection="1">
      <alignment vertical="center"/>
    </xf>
    <xf numFmtId="0" fontId="1" fillId="0" borderId="0" xfId="1604"/>
    <xf numFmtId="166" fontId="7" fillId="0" borderId="31" xfId="1604" applyNumberFormat="1" applyFont="1" applyFill="1" applyBorder="1" applyAlignment="1">
      <alignment horizontal="center" vertical="center"/>
    </xf>
    <xf numFmtId="166" fontId="7" fillId="0" borderId="32" xfId="1604" applyNumberFormat="1" applyFont="1" applyFill="1" applyBorder="1" applyAlignment="1">
      <alignment horizontal="center" vertical="center"/>
    </xf>
    <xf numFmtId="0" fontId="7" fillId="0" borderId="8" xfId="1604" applyFont="1" applyFill="1" applyBorder="1" applyAlignment="1">
      <alignment horizontal="center" vertical="center" wrapText="1"/>
    </xf>
    <xf numFmtId="0" fontId="16" fillId="0" borderId="0" xfId="1604" applyFont="1" applyAlignment="1">
      <alignment vertical="center"/>
    </xf>
    <xf numFmtId="4" fontId="5" fillId="0" borderId="1" xfId="1605" applyNumberFormat="1" applyFont="1" applyFill="1" applyBorder="1" applyAlignment="1">
      <alignment horizontal="center" vertical="center"/>
    </xf>
    <xf numFmtId="4" fontId="7" fillId="0" borderId="8" xfId="1605" applyNumberFormat="1" applyFont="1" applyFill="1" applyBorder="1" applyAlignment="1">
      <alignment horizontal="center" vertical="center"/>
    </xf>
    <xf numFmtId="4" fontId="14" fillId="0" borderId="1" xfId="1604" applyNumberFormat="1" applyFont="1" applyBorder="1" applyAlignment="1">
      <alignment horizontal="center"/>
    </xf>
  </cellXfs>
  <cellStyles count="1606">
    <cellStyle name="Comma" xfId="1" builtinId="3"/>
    <cellStyle name="Comma 2" xfId="2"/>
    <cellStyle name="Comma 2 10" xfId="3"/>
    <cellStyle name="Comma 2 11" xfId="4"/>
    <cellStyle name="Comma 2 12" xfId="5"/>
    <cellStyle name="Comma 2 2" xfId="6"/>
    <cellStyle name="Comma 2 3" xfId="7"/>
    <cellStyle name="Comma 2 4" xfId="8"/>
    <cellStyle name="Comma 2 5" xfId="9"/>
    <cellStyle name="Comma 2 6" xfId="10"/>
    <cellStyle name="Comma 2 7" xfId="11"/>
    <cellStyle name="Comma 2 8" xfId="12"/>
    <cellStyle name="Comma 2 9" xfId="13"/>
    <cellStyle name="Comma 2_rubber3-9 " xfId="14"/>
    <cellStyle name="Comma 3" xfId="15"/>
    <cellStyle name="Comma 4" xfId="16"/>
    <cellStyle name="Comma 5" xfId="1605"/>
    <cellStyle name="Comma_PEP Table 5-8" xfId="17"/>
    <cellStyle name="Normal" xfId="0" builtinId="0"/>
    <cellStyle name="Normal 10" xfId="18"/>
    <cellStyle name="Normal 10 10" xfId="19"/>
    <cellStyle name="Normal 10 11" xfId="20"/>
    <cellStyle name="Normal 10 12" xfId="21"/>
    <cellStyle name="Normal 10 13" xfId="22"/>
    <cellStyle name="Normal 10 14" xfId="23"/>
    <cellStyle name="Normal 10 15" xfId="24"/>
    <cellStyle name="Normal 10 16" xfId="25"/>
    <cellStyle name="Normal 10 17" xfId="26"/>
    <cellStyle name="Normal 10 18" xfId="27"/>
    <cellStyle name="Normal 10 19" xfId="28"/>
    <cellStyle name="Normal 10 2" xfId="29"/>
    <cellStyle name="Normal 10 20" xfId="30"/>
    <cellStyle name="Normal 10 21" xfId="31"/>
    <cellStyle name="Normal 10 22" xfId="32"/>
    <cellStyle name="Normal 10 23" xfId="33"/>
    <cellStyle name="Normal 10 24" xfId="34"/>
    <cellStyle name="Normal 10 25" xfId="35"/>
    <cellStyle name="Normal 10 26" xfId="36"/>
    <cellStyle name="Normal 10 27" xfId="37"/>
    <cellStyle name="Normal 10 28" xfId="38"/>
    <cellStyle name="Normal 10 29" xfId="39"/>
    <cellStyle name="Normal 10 3" xfId="40"/>
    <cellStyle name="Normal 10 30" xfId="41"/>
    <cellStyle name="Normal 10 31" xfId="42"/>
    <cellStyle name="Normal 10 32" xfId="43"/>
    <cellStyle name="Normal 10 33" xfId="44"/>
    <cellStyle name="Normal 10 34" xfId="45"/>
    <cellStyle name="Normal 10 35" xfId="46"/>
    <cellStyle name="Normal 10 36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2" xfId="54"/>
    <cellStyle name="Normal 12 10" xfId="55"/>
    <cellStyle name="Normal 12 11" xfId="56"/>
    <cellStyle name="Normal 12 12" xfId="57"/>
    <cellStyle name="Normal 12 13" xfId="58"/>
    <cellStyle name="Normal 12 14" xfId="59"/>
    <cellStyle name="Normal 12 15" xfId="60"/>
    <cellStyle name="Normal 12 16" xfId="61"/>
    <cellStyle name="Normal 12 17" xfId="62"/>
    <cellStyle name="Normal 12 18" xfId="63"/>
    <cellStyle name="Normal 12 19" xfId="64"/>
    <cellStyle name="Normal 12 2" xfId="65"/>
    <cellStyle name="Normal 12 20" xfId="66"/>
    <cellStyle name="Normal 12 21" xfId="67"/>
    <cellStyle name="Normal 12 22" xfId="68"/>
    <cellStyle name="Normal 12 23" xfId="69"/>
    <cellStyle name="Normal 12 24" xfId="70"/>
    <cellStyle name="Normal 12 25" xfId="71"/>
    <cellStyle name="Normal 12 26" xfId="72"/>
    <cellStyle name="Normal 12 27" xfId="73"/>
    <cellStyle name="Normal 12 28" xfId="74"/>
    <cellStyle name="Normal 12 29" xfId="75"/>
    <cellStyle name="Normal 12 3" xfId="76"/>
    <cellStyle name="Normal 12 30" xfId="77"/>
    <cellStyle name="Normal 12 31" xfId="78"/>
    <cellStyle name="Normal 12 32" xfId="79"/>
    <cellStyle name="Normal 12 33" xfId="80"/>
    <cellStyle name="Normal 12 34" xfId="81"/>
    <cellStyle name="Normal 12 35" xfId="82"/>
    <cellStyle name="Normal 12 36" xfId="83"/>
    <cellStyle name="Normal 12 37" xfId="84"/>
    <cellStyle name="Normal 12 4" xfId="85"/>
    <cellStyle name="Normal 12 5" xfId="86"/>
    <cellStyle name="Normal 12 6" xfId="87"/>
    <cellStyle name="Normal 12 7" xfId="88"/>
    <cellStyle name="Normal 12 8" xfId="89"/>
    <cellStyle name="Normal 12 9" xfId="90"/>
    <cellStyle name="Normal 13" xfId="91"/>
    <cellStyle name="Normal 13 10" xfId="92"/>
    <cellStyle name="Normal 13 11" xfId="93"/>
    <cellStyle name="Normal 13 12" xfId="94"/>
    <cellStyle name="Normal 13 13" xfId="95"/>
    <cellStyle name="Normal 13 14" xfId="96"/>
    <cellStyle name="Normal 13 15" xfId="97"/>
    <cellStyle name="Normal 13 16" xfId="98"/>
    <cellStyle name="Normal 13 17" xfId="99"/>
    <cellStyle name="Normal 13 18" xfId="100"/>
    <cellStyle name="Normal 13 19" xfId="101"/>
    <cellStyle name="Normal 13 2" xfId="102"/>
    <cellStyle name="Normal 13 20" xfId="103"/>
    <cellStyle name="Normal 13 21" xfId="104"/>
    <cellStyle name="Normal 13 22" xfId="105"/>
    <cellStyle name="Normal 13 23" xfId="106"/>
    <cellStyle name="Normal 13 24" xfId="107"/>
    <cellStyle name="Normal 13 25" xfId="108"/>
    <cellStyle name="Normal 13 26" xfId="109"/>
    <cellStyle name="Normal 13 27" xfId="110"/>
    <cellStyle name="Normal 13 28" xfId="111"/>
    <cellStyle name="Normal 13 29" xfId="112"/>
    <cellStyle name="Normal 13 3" xfId="113"/>
    <cellStyle name="Normal 13 30" xfId="114"/>
    <cellStyle name="Normal 13 31" xfId="115"/>
    <cellStyle name="Normal 13 32" xfId="116"/>
    <cellStyle name="Normal 13 33" xfId="117"/>
    <cellStyle name="Normal 13 34" xfId="118"/>
    <cellStyle name="Normal 13 35" xfId="119"/>
    <cellStyle name="Normal 13 36" xfId="120"/>
    <cellStyle name="Normal 13 37" xfId="121"/>
    <cellStyle name="Normal 13 4" xfId="122"/>
    <cellStyle name="Normal 13 5" xfId="123"/>
    <cellStyle name="Normal 13 6" xfId="124"/>
    <cellStyle name="Normal 13 7" xfId="125"/>
    <cellStyle name="Normal 13 8" xfId="126"/>
    <cellStyle name="Normal 13 9" xfId="127"/>
    <cellStyle name="Normal 14" xfId="128"/>
    <cellStyle name="Normal 14 10" xfId="129"/>
    <cellStyle name="Normal 14 11" xfId="130"/>
    <cellStyle name="Normal 14 12" xfId="131"/>
    <cellStyle name="Normal 14 13" xfId="132"/>
    <cellStyle name="Normal 14 14" xfId="133"/>
    <cellStyle name="Normal 14 15" xfId="134"/>
    <cellStyle name="Normal 14 16" xfId="135"/>
    <cellStyle name="Normal 14 17" xfId="136"/>
    <cellStyle name="Normal 14 18" xfId="137"/>
    <cellStyle name="Normal 14 19" xfId="138"/>
    <cellStyle name="Normal 14 2" xfId="139"/>
    <cellStyle name="Normal 14 20" xfId="140"/>
    <cellStyle name="Normal 14 21" xfId="141"/>
    <cellStyle name="Normal 14 22" xfId="142"/>
    <cellStyle name="Normal 14 23" xfId="143"/>
    <cellStyle name="Normal 14 24" xfId="144"/>
    <cellStyle name="Normal 14 25" xfId="145"/>
    <cellStyle name="Normal 14 26" xfId="146"/>
    <cellStyle name="Normal 14 27" xfId="147"/>
    <cellStyle name="Normal 14 28" xfId="148"/>
    <cellStyle name="Normal 14 29" xfId="149"/>
    <cellStyle name="Normal 14 3" xfId="150"/>
    <cellStyle name="Normal 14 30" xfId="151"/>
    <cellStyle name="Normal 14 31" xfId="152"/>
    <cellStyle name="Normal 14 32" xfId="153"/>
    <cellStyle name="Normal 14 33" xfId="154"/>
    <cellStyle name="Normal 14 34" xfId="155"/>
    <cellStyle name="Normal 14 35" xfId="156"/>
    <cellStyle name="Normal 14 36" xfId="157"/>
    <cellStyle name="Normal 14 37" xfId="158"/>
    <cellStyle name="Normal 14 4" xfId="159"/>
    <cellStyle name="Normal 14 5" xfId="160"/>
    <cellStyle name="Normal 14 6" xfId="161"/>
    <cellStyle name="Normal 14 7" xfId="162"/>
    <cellStyle name="Normal 14 8" xfId="163"/>
    <cellStyle name="Normal 14 9" xfId="164"/>
    <cellStyle name="Normal 15" xfId="165"/>
    <cellStyle name="Normal 15 10" xfId="166"/>
    <cellStyle name="Normal 15 11" xfId="167"/>
    <cellStyle name="Normal 15 12" xfId="168"/>
    <cellStyle name="Normal 15 13" xfId="169"/>
    <cellStyle name="Normal 15 14" xfId="170"/>
    <cellStyle name="Normal 15 15" xfId="171"/>
    <cellStyle name="Normal 15 16" xfId="172"/>
    <cellStyle name="Normal 15 17" xfId="173"/>
    <cellStyle name="Normal 15 18" xfId="174"/>
    <cellStyle name="Normal 15 19" xfId="175"/>
    <cellStyle name="Normal 15 2" xfId="176"/>
    <cellStyle name="Normal 15 20" xfId="177"/>
    <cellStyle name="Normal 15 21" xfId="178"/>
    <cellStyle name="Normal 15 22" xfId="179"/>
    <cellStyle name="Normal 15 23" xfId="180"/>
    <cellStyle name="Normal 15 24" xfId="181"/>
    <cellStyle name="Normal 15 25" xfId="182"/>
    <cellStyle name="Normal 15 26" xfId="183"/>
    <cellStyle name="Normal 15 27" xfId="184"/>
    <cellStyle name="Normal 15 28" xfId="185"/>
    <cellStyle name="Normal 15 29" xfId="186"/>
    <cellStyle name="Normal 15 3" xfId="187"/>
    <cellStyle name="Normal 15 30" xfId="188"/>
    <cellStyle name="Normal 15 31" xfId="189"/>
    <cellStyle name="Normal 15 32" xfId="190"/>
    <cellStyle name="Normal 15 33" xfId="191"/>
    <cellStyle name="Normal 15 34" xfId="192"/>
    <cellStyle name="Normal 15 35" xfId="193"/>
    <cellStyle name="Normal 15 36" xfId="194"/>
    <cellStyle name="Normal 15 37" xfId="195"/>
    <cellStyle name="Normal 15 4" xfId="196"/>
    <cellStyle name="Normal 15 5" xfId="197"/>
    <cellStyle name="Normal 15 6" xfId="198"/>
    <cellStyle name="Normal 15 7" xfId="199"/>
    <cellStyle name="Normal 15 8" xfId="200"/>
    <cellStyle name="Normal 15 9" xfId="201"/>
    <cellStyle name="Normal 16" xfId="202"/>
    <cellStyle name="Normal 16 10" xfId="203"/>
    <cellStyle name="Normal 16 11" xfId="204"/>
    <cellStyle name="Normal 16 12" xfId="205"/>
    <cellStyle name="Normal 16 13" xfId="206"/>
    <cellStyle name="Normal 16 14" xfId="207"/>
    <cellStyle name="Normal 16 15" xfId="208"/>
    <cellStyle name="Normal 16 16" xfId="209"/>
    <cellStyle name="Normal 16 17" xfId="210"/>
    <cellStyle name="Normal 16 18" xfId="211"/>
    <cellStyle name="Normal 16 19" xfId="212"/>
    <cellStyle name="Normal 16 2" xfId="213"/>
    <cellStyle name="Normal 16 20" xfId="214"/>
    <cellStyle name="Normal 16 21" xfId="215"/>
    <cellStyle name="Normal 16 22" xfId="216"/>
    <cellStyle name="Normal 16 23" xfId="217"/>
    <cellStyle name="Normal 16 24" xfId="218"/>
    <cellStyle name="Normal 16 25" xfId="219"/>
    <cellStyle name="Normal 16 26" xfId="220"/>
    <cellStyle name="Normal 16 27" xfId="221"/>
    <cellStyle name="Normal 16 28" xfId="222"/>
    <cellStyle name="Normal 16 29" xfId="223"/>
    <cellStyle name="Normal 16 3" xfId="224"/>
    <cellStyle name="Normal 16 30" xfId="225"/>
    <cellStyle name="Normal 16 31" xfId="226"/>
    <cellStyle name="Normal 16 32" xfId="227"/>
    <cellStyle name="Normal 16 33" xfId="228"/>
    <cellStyle name="Normal 16 34" xfId="229"/>
    <cellStyle name="Normal 16 35" xfId="230"/>
    <cellStyle name="Normal 16 36" xfId="231"/>
    <cellStyle name="Normal 16 37" xfId="232"/>
    <cellStyle name="Normal 16 4" xfId="233"/>
    <cellStyle name="Normal 16 5" xfId="234"/>
    <cellStyle name="Normal 16 6" xfId="235"/>
    <cellStyle name="Normal 16 7" xfId="236"/>
    <cellStyle name="Normal 16 8" xfId="237"/>
    <cellStyle name="Normal 16 9" xfId="238"/>
    <cellStyle name="Normal 17" xfId="239"/>
    <cellStyle name="Normal 17 10" xfId="240"/>
    <cellStyle name="Normal 17 11" xfId="241"/>
    <cellStyle name="Normal 17 12" xfId="242"/>
    <cellStyle name="Normal 17 13" xfId="243"/>
    <cellStyle name="Normal 17 14" xfId="244"/>
    <cellStyle name="Normal 17 15" xfId="245"/>
    <cellStyle name="Normal 17 16" xfId="246"/>
    <cellStyle name="Normal 17 17" xfId="247"/>
    <cellStyle name="Normal 17 18" xfId="248"/>
    <cellStyle name="Normal 17 19" xfId="249"/>
    <cellStyle name="Normal 17 2" xfId="250"/>
    <cellStyle name="Normal 17 20" xfId="251"/>
    <cellStyle name="Normal 17 21" xfId="252"/>
    <cellStyle name="Normal 17 22" xfId="253"/>
    <cellStyle name="Normal 17 23" xfId="254"/>
    <cellStyle name="Normal 17 24" xfId="255"/>
    <cellStyle name="Normal 17 25" xfId="256"/>
    <cellStyle name="Normal 17 26" xfId="257"/>
    <cellStyle name="Normal 17 27" xfId="258"/>
    <cellStyle name="Normal 17 28" xfId="259"/>
    <cellStyle name="Normal 17 29" xfId="260"/>
    <cellStyle name="Normal 17 3" xfId="261"/>
    <cellStyle name="Normal 17 30" xfId="262"/>
    <cellStyle name="Normal 17 31" xfId="263"/>
    <cellStyle name="Normal 17 32" xfId="264"/>
    <cellStyle name="Normal 17 33" xfId="265"/>
    <cellStyle name="Normal 17 34" xfId="266"/>
    <cellStyle name="Normal 17 35" xfId="267"/>
    <cellStyle name="Normal 17 36" xfId="268"/>
    <cellStyle name="Normal 17 37" xfId="269"/>
    <cellStyle name="Normal 17 4" xfId="270"/>
    <cellStyle name="Normal 17 5" xfId="271"/>
    <cellStyle name="Normal 17 6" xfId="272"/>
    <cellStyle name="Normal 17 7" xfId="273"/>
    <cellStyle name="Normal 17 8" xfId="274"/>
    <cellStyle name="Normal 17 9" xfId="275"/>
    <cellStyle name="Normal 18" xfId="276"/>
    <cellStyle name="Normal 18 10" xfId="277"/>
    <cellStyle name="Normal 18 11" xfId="278"/>
    <cellStyle name="Normal 18 12" xfId="279"/>
    <cellStyle name="Normal 18 13" xfId="280"/>
    <cellStyle name="Normal 18 14" xfId="281"/>
    <cellStyle name="Normal 18 15" xfId="282"/>
    <cellStyle name="Normal 18 16" xfId="283"/>
    <cellStyle name="Normal 18 17" xfId="284"/>
    <cellStyle name="Normal 18 18" xfId="285"/>
    <cellStyle name="Normal 18 19" xfId="286"/>
    <cellStyle name="Normal 18 2" xfId="287"/>
    <cellStyle name="Normal 18 20" xfId="288"/>
    <cellStyle name="Normal 18 21" xfId="289"/>
    <cellStyle name="Normal 18 22" xfId="290"/>
    <cellStyle name="Normal 18 23" xfId="291"/>
    <cellStyle name="Normal 18 24" xfId="292"/>
    <cellStyle name="Normal 18 25" xfId="293"/>
    <cellStyle name="Normal 18 26" xfId="294"/>
    <cellStyle name="Normal 18 27" xfId="295"/>
    <cellStyle name="Normal 18 28" xfId="296"/>
    <cellStyle name="Normal 18 29" xfId="297"/>
    <cellStyle name="Normal 18 3" xfId="298"/>
    <cellStyle name="Normal 18 30" xfId="299"/>
    <cellStyle name="Normal 18 31" xfId="300"/>
    <cellStyle name="Normal 18 32" xfId="301"/>
    <cellStyle name="Normal 18 33" xfId="302"/>
    <cellStyle name="Normal 18 34" xfId="303"/>
    <cellStyle name="Normal 18 35" xfId="304"/>
    <cellStyle name="Normal 18 36" xfId="305"/>
    <cellStyle name="Normal 18 37" xfId="306"/>
    <cellStyle name="Normal 18 4" xfId="307"/>
    <cellStyle name="Normal 18 5" xfId="308"/>
    <cellStyle name="Normal 18 6" xfId="309"/>
    <cellStyle name="Normal 18 7" xfId="310"/>
    <cellStyle name="Normal 18 8" xfId="311"/>
    <cellStyle name="Normal 18 9" xfId="312"/>
    <cellStyle name="Normal 19 10" xfId="313"/>
    <cellStyle name="Normal 19 11" xfId="314"/>
    <cellStyle name="Normal 19 12" xfId="315"/>
    <cellStyle name="Normal 19 13" xfId="316"/>
    <cellStyle name="Normal 19 14" xfId="317"/>
    <cellStyle name="Normal 19 15" xfId="318"/>
    <cellStyle name="Normal 19 16" xfId="319"/>
    <cellStyle name="Normal 19 17" xfId="320"/>
    <cellStyle name="Normal 19 18" xfId="321"/>
    <cellStyle name="Normal 19 19" xfId="322"/>
    <cellStyle name="Normal 19 2" xfId="323"/>
    <cellStyle name="Normal 19 20" xfId="324"/>
    <cellStyle name="Normal 19 21" xfId="325"/>
    <cellStyle name="Normal 19 22" xfId="326"/>
    <cellStyle name="Normal 19 23" xfId="327"/>
    <cellStyle name="Normal 19 24" xfId="328"/>
    <cellStyle name="Normal 19 25" xfId="329"/>
    <cellStyle name="Normal 19 26" xfId="330"/>
    <cellStyle name="Normal 19 27" xfId="331"/>
    <cellStyle name="Normal 19 28" xfId="332"/>
    <cellStyle name="Normal 19 3" xfId="333"/>
    <cellStyle name="Normal 19 4" xfId="334"/>
    <cellStyle name="Normal 19 5" xfId="335"/>
    <cellStyle name="Normal 19 6" xfId="336"/>
    <cellStyle name="Normal 19 7" xfId="337"/>
    <cellStyle name="Normal 19 8" xfId="338"/>
    <cellStyle name="Normal 19 9" xfId="339"/>
    <cellStyle name="Normal 2" xfId="340"/>
    <cellStyle name="Normal 2 10" xfId="341"/>
    <cellStyle name="Normal 2 11" xfId="342"/>
    <cellStyle name="Normal 2 12" xfId="343"/>
    <cellStyle name="Normal 2 13" xfId="344"/>
    <cellStyle name="Normal 2 14" xfId="345"/>
    <cellStyle name="Normal 2 15" xfId="346"/>
    <cellStyle name="Normal 2 16" xfId="347"/>
    <cellStyle name="Normal 2 17" xfId="348"/>
    <cellStyle name="Normal 2 18" xfId="349"/>
    <cellStyle name="Normal 2 19" xfId="350"/>
    <cellStyle name="Normal 2 2" xfId="351"/>
    <cellStyle name="Normal 2 2 10" xfId="352"/>
    <cellStyle name="Normal 2 2 11" xfId="353"/>
    <cellStyle name="Normal 2 2 12" xfId="354"/>
    <cellStyle name="Normal 2 2 13" xfId="355"/>
    <cellStyle name="Normal 2 2 14" xfId="356"/>
    <cellStyle name="Normal 2 2 15" xfId="357"/>
    <cellStyle name="Normal 2 2 16" xfId="358"/>
    <cellStyle name="Normal 2 2 17" xfId="359"/>
    <cellStyle name="Normal 2 2 18" xfId="360"/>
    <cellStyle name="Normal 2 2 19" xfId="361"/>
    <cellStyle name="Normal 2 2 2" xfId="362"/>
    <cellStyle name="Normal 2 2 2 10" xfId="363"/>
    <cellStyle name="Normal 2 2 2 11" xfId="364"/>
    <cellStyle name="Normal 2 2 2 12" xfId="365"/>
    <cellStyle name="Normal 2 2 2 13" xfId="366"/>
    <cellStyle name="Normal 2 2 2 14" xfId="367"/>
    <cellStyle name="Normal 2 2 2 15" xfId="368"/>
    <cellStyle name="Normal 2 2 2 16" xfId="369"/>
    <cellStyle name="Normal 2 2 2 17" xfId="370"/>
    <cellStyle name="Normal 2 2 2 18" xfId="371"/>
    <cellStyle name="Normal 2 2 2 19" xfId="372"/>
    <cellStyle name="Normal 2 2 2 2" xfId="373"/>
    <cellStyle name="Normal 2 2 2 2 10" xfId="374"/>
    <cellStyle name="Normal 2 2 2 2 11" xfId="375"/>
    <cellStyle name="Normal 2 2 2 2 12" xfId="376"/>
    <cellStyle name="Normal 2 2 2 2 13" xfId="377"/>
    <cellStyle name="Normal 2 2 2 2 2" xfId="378"/>
    <cellStyle name="Normal 2 2 2 2 2 10" xfId="379"/>
    <cellStyle name="Normal 2 2 2 2 2 11" xfId="380"/>
    <cellStyle name="Normal 2 2 2 2 2 2" xfId="381"/>
    <cellStyle name="Normal 2 2 2 2 2 2 10" xfId="382"/>
    <cellStyle name="Normal 2 2 2 2 2 2 11" xfId="383"/>
    <cellStyle name="Normal 2 2 2 2 2 2 2" xfId="384"/>
    <cellStyle name="Normal 2 2 2 2 2 2 2 10" xfId="385"/>
    <cellStyle name="Normal 2 2 2 2 2 2 2 2" xfId="386"/>
    <cellStyle name="Normal 2 2 2 2 2 2 2 2 10" xfId="387"/>
    <cellStyle name="Normal 2 2 2 2 2 2 2 2 2" xfId="388"/>
    <cellStyle name="Normal 2 2 2 2 2 2 2 2 2 2" xfId="389"/>
    <cellStyle name="Normal 2 2 2 2 2 2 2 2 2 3" xfId="390"/>
    <cellStyle name="Normal 2 2 2 2 2 2 2 2 2 4" xfId="391"/>
    <cellStyle name="Normal 2 2 2 2 2 2 2 2 2 5" xfId="392"/>
    <cellStyle name="Normal 2 2 2 2 2 2 2 2 2 6" xfId="393"/>
    <cellStyle name="Normal 2 2 2 2 2 2 2 2 2 7" xfId="394"/>
    <cellStyle name="Normal 2 2 2 2 2 2 2 2 2 8" xfId="395"/>
    <cellStyle name="Normal 2 2 2 2 2 2 2 2 2 9" xfId="396"/>
    <cellStyle name="Normal 2 2 2 2 2 2 2 2 3" xfId="397"/>
    <cellStyle name="Normal 2 2 2 2 2 2 2 2 4" xfId="398"/>
    <cellStyle name="Normal 2 2 2 2 2 2 2 2 5" xfId="399"/>
    <cellStyle name="Normal 2 2 2 2 2 2 2 2 6" xfId="400"/>
    <cellStyle name="Normal 2 2 2 2 2 2 2 2 7" xfId="401"/>
    <cellStyle name="Normal 2 2 2 2 2 2 2 2 8" xfId="402"/>
    <cellStyle name="Normal 2 2 2 2 2 2 2 2 9" xfId="403"/>
    <cellStyle name="Normal 2 2 2 2 2 2 2 3" xfId="404"/>
    <cellStyle name="Normal 2 2 2 2 2 2 2 3 2" xfId="405"/>
    <cellStyle name="Normal 2 2 2 2 2 2 2 3 3" xfId="406"/>
    <cellStyle name="Normal 2 2 2 2 2 2 2 3 4" xfId="407"/>
    <cellStyle name="Normal 2 2 2 2 2 2 2 3 5" xfId="408"/>
    <cellStyle name="Normal 2 2 2 2 2 2 2 3 6" xfId="409"/>
    <cellStyle name="Normal 2 2 2 2 2 2 2 3 7" xfId="410"/>
    <cellStyle name="Normal 2 2 2 2 2 2 2 3 8" xfId="411"/>
    <cellStyle name="Normal 2 2 2 2 2 2 2 3 9" xfId="412"/>
    <cellStyle name="Normal 2 2 2 2 2 2 2 4" xfId="413"/>
    <cellStyle name="Normal 2 2 2 2 2 2 2 5" xfId="414"/>
    <cellStyle name="Normal 2 2 2 2 2 2 2 6" xfId="415"/>
    <cellStyle name="Normal 2 2 2 2 2 2 2 7" xfId="416"/>
    <cellStyle name="Normal 2 2 2 2 2 2 2 8" xfId="417"/>
    <cellStyle name="Normal 2 2 2 2 2 2 2 9" xfId="418"/>
    <cellStyle name="Normal 2 2 2 2 2 2 3" xfId="419"/>
    <cellStyle name="Normal 2 2 2 2 2 2 4" xfId="420"/>
    <cellStyle name="Normal 2 2 2 2 2 2 4 2" xfId="421"/>
    <cellStyle name="Normal 2 2 2 2 2 2 4 3" xfId="422"/>
    <cellStyle name="Normal 2 2 2 2 2 2 4 4" xfId="423"/>
    <cellStyle name="Normal 2 2 2 2 2 2 4 5" xfId="424"/>
    <cellStyle name="Normal 2 2 2 2 2 2 4 6" xfId="425"/>
    <cellStyle name="Normal 2 2 2 2 2 2 4 7" xfId="426"/>
    <cellStyle name="Normal 2 2 2 2 2 2 4 8" xfId="427"/>
    <cellStyle name="Normal 2 2 2 2 2 2 4 9" xfId="428"/>
    <cellStyle name="Normal 2 2 2 2 2 2 5" xfId="429"/>
    <cellStyle name="Normal 2 2 2 2 2 2 6" xfId="430"/>
    <cellStyle name="Normal 2 2 2 2 2 2 7" xfId="431"/>
    <cellStyle name="Normal 2 2 2 2 2 2 8" xfId="432"/>
    <cellStyle name="Normal 2 2 2 2 2 2 9" xfId="433"/>
    <cellStyle name="Normal 2 2 2 2 2 3" xfId="434"/>
    <cellStyle name="Normal 2 2 2 2 2 3 2" xfId="435"/>
    <cellStyle name="Normal 2 2 2 2 2 4" xfId="436"/>
    <cellStyle name="Normal 2 2 2 2 2 4 2" xfId="437"/>
    <cellStyle name="Normal 2 2 2 2 2 4 3" xfId="438"/>
    <cellStyle name="Normal 2 2 2 2 2 4 4" xfId="439"/>
    <cellStyle name="Normal 2 2 2 2 2 4 5" xfId="440"/>
    <cellStyle name="Normal 2 2 2 2 2 4 6" xfId="441"/>
    <cellStyle name="Normal 2 2 2 2 2 4 7" xfId="442"/>
    <cellStyle name="Normal 2 2 2 2 2 4 8" xfId="443"/>
    <cellStyle name="Normal 2 2 2 2 2 4 9" xfId="444"/>
    <cellStyle name="Normal 2 2 2 2 2 5" xfId="445"/>
    <cellStyle name="Normal 2 2 2 2 2 6" xfId="446"/>
    <cellStyle name="Normal 2 2 2 2 2 7" xfId="447"/>
    <cellStyle name="Normal 2 2 2 2 2 8" xfId="448"/>
    <cellStyle name="Normal 2 2 2 2 2 9" xfId="449"/>
    <cellStyle name="Normal 2 2 2 2 3" xfId="450"/>
    <cellStyle name="Normal 2 2 2 2 4" xfId="451"/>
    <cellStyle name="Normal 2 2 2 2 4 2" xfId="452"/>
    <cellStyle name="Normal 2 2 2 2 5" xfId="453"/>
    <cellStyle name="Normal 2 2 2 2 6" xfId="454"/>
    <cellStyle name="Normal 2 2 2 2 6 2" xfId="455"/>
    <cellStyle name="Normal 2 2 2 2 6 3" xfId="456"/>
    <cellStyle name="Normal 2 2 2 2 6 4" xfId="457"/>
    <cellStyle name="Normal 2 2 2 2 6 5" xfId="458"/>
    <cellStyle name="Normal 2 2 2 2 6 6" xfId="459"/>
    <cellStyle name="Normal 2 2 2 2 6 7" xfId="460"/>
    <cellStyle name="Normal 2 2 2 2 6 8" xfId="461"/>
    <cellStyle name="Normal 2 2 2 2 6 9" xfId="462"/>
    <cellStyle name="Normal 2 2 2 2 7" xfId="463"/>
    <cellStyle name="Normal 2 2 2 2 8" xfId="464"/>
    <cellStyle name="Normal 2 2 2 2 9" xfId="465"/>
    <cellStyle name="Normal 2 2 2 20" xfId="466"/>
    <cellStyle name="Normal 2 2 2 21" xfId="467"/>
    <cellStyle name="Normal 2 2 2 22" xfId="468"/>
    <cellStyle name="Normal 2 2 2 23" xfId="469"/>
    <cellStyle name="Normal 2 2 2 24" xfId="470"/>
    <cellStyle name="Normal 2 2 2 25" xfId="471"/>
    <cellStyle name="Normal 2 2 2 26" xfId="472"/>
    <cellStyle name="Normal 2 2 2 27" xfId="473"/>
    <cellStyle name="Normal 2 2 2 27 2" xfId="474"/>
    <cellStyle name="Normal 2 2 2 27 2 2" xfId="475"/>
    <cellStyle name="Normal 2 2 2 27 2 2 2" xfId="476"/>
    <cellStyle name="Normal 2 2 2 27 2 3" xfId="477"/>
    <cellStyle name="Normal 2 2 2 27 3" xfId="478"/>
    <cellStyle name="Normal 2 2 2 27 3 2" xfId="479"/>
    <cellStyle name="Normal 2 2 2 28" xfId="480"/>
    <cellStyle name="Normal 2 2 2 28 2" xfId="481"/>
    <cellStyle name="Normal 2 2 2 29" xfId="482"/>
    <cellStyle name="Normal 2 2 2 3" xfId="483"/>
    <cellStyle name="Normal 2 2 2 30" xfId="484"/>
    <cellStyle name="Normal 2 2 2 30 2" xfId="485"/>
    <cellStyle name="Normal 2 2 2 30 3" xfId="486"/>
    <cellStyle name="Normal 2 2 2 30 4" xfId="487"/>
    <cellStyle name="Normal 2 2 2 30 5" xfId="488"/>
    <cellStyle name="Normal 2 2 2 30 6" xfId="489"/>
    <cellStyle name="Normal 2 2 2 30 7" xfId="490"/>
    <cellStyle name="Normal 2 2 2 30 8" xfId="491"/>
    <cellStyle name="Normal 2 2 2 30 9" xfId="492"/>
    <cellStyle name="Normal 2 2 2 31" xfId="493"/>
    <cellStyle name="Normal 2 2 2 32" xfId="494"/>
    <cellStyle name="Normal 2 2 2 33" xfId="495"/>
    <cellStyle name="Normal 2 2 2 34" xfId="496"/>
    <cellStyle name="Normal 2 2 2 35" xfId="497"/>
    <cellStyle name="Normal 2 2 2 36" xfId="498"/>
    <cellStyle name="Normal 2 2 2 37" xfId="499"/>
    <cellStyle name="Normal 2 2 2 4" xfId="500"/>
    <cellStyle name="Normal 2 2 2 5" xfId="501"/>
    <cellStyle name="Normal 2 2 2 6" xfId="502"/>
    <cellStyle name="Normal 2 2 2 7" xfId="503"/>
    <cellStyle name="Normal 2 2 2 8" xfId="504"/>
    <cellStyle name="Normal 2 2 2 9" xfId="505"/>
    <cellStyle name="Normal 2 2 20" xfId="506"/>
    <cellStyle name="Normal 2 2 21" xfId="507"/>
    <cellStyle name="Normal 2 2 22" xfId="508"/>
    <cellStyle name="Normal 2 2 23" xfId="509"/>
    <cellStyle name="Normal 2 2 24" xfId="510"/>
    <cellStyle name="Normal 2 2 25" xfId="511"/>
    <cellStyle name="Normal 2 2 26" xfId="512"/>
    <cellStyle name="Normal 2 2 27" xfId="513"/>
    <cellStyle name="Normal 2 2 28" xfId="514"/>
    <cellStyle name="Normal 2 2 29" xfId="515"/>
    <cellStyle name="Normal 2 2 3" xfId="516"/>
    <cellStyle name="Normal 2 2 30" xfId="517"/>
    <cellStyle name="Normal 2 2 31" xfId="518"/>
    <cellStyle name="Normal 2 2 31 2" xfId="519"/>
    <cellStyle name="Normal 2 2 31 2 2" xfId="520"/>
    <cellStyle name="Normal 2 2 31 2 2 2" xfId="521"/>
    <cellStyle name="Normal 2 2 31 2 3" xfId="522"/>
    <cellStyle name="Normal 2 2 31 3" xfId="523"/>
    <cellStyle name="Normal 2 2 31 3 2" xfId="524"/>
    <cellStyle name="Normal 2 2 32" xfId="525"/>
    <cellStyle name="Normal 2 2 32 2" xfId="526"/>
    <cellStyle name="Normal 2 2 33" xfId="527"/>
    <cellStyle name="Normal 2 2 34" xfId="528"/>
    <cellStyle name="Normal 2 2 34 2" xfId="529"/>
    <cellStyle name="Normal 2 2 34 3" xfId="530"/>
    <cellStyle name="Normal 2 2 34 4" xfId="531"/>
    <cellStyle name="Normal 2 2 34 5" xfId="532"/>
    <cellStyle name="Normal 2 2 34 6" xfId="533"/>
    <cellStyle name="Normal 2 2 34 7" xfId="534"/>
    <cellStyle name="Normal 2 2 34 8" xfId="535"/>
    <cellStyle name="Normal 2 2 34 9" xfId="536"/>
    <cellStyle name="Normal 2 2 35" xfId="537"/>
    <cellStyle name="Normal 2 2 36" xfId="538"/>
    <cellStyle name="Normal 2 2 37" xfId="539"/>
    <cellStyle name="Normal 2 2 38" xfId="540"/>
    <cellStyle name="Normal 2 2 39" xfId="541"/>
    <cellStyle name="Normal 2 2 4" xfId="542"/>
    <cellStyle name="Normal 2 2 40" xfId="543"/>
    <cellStyle name="Normal 2 2 41" xfId="544"/>
    <cellStyle name="Normal 2 2 5" xfId="545"/>
    <cellStyle name="Normal 2 2 6" xfId="546"/>
    <cellStyle name="Normal 2 2 7" xfId="547"/>
    <cellStyle name="Normal 2 2 7 2" xfId="548"/>
    <cellStyle name="Normal 2 2 7 2 2" xfId="549"/>
    <cellStyle name="Normal 2 2 7 2 2 2" xfId="550"/>
    <cellStyle name="Normal 2 2 7 2 2 2 2" xfId="551"/>
    <cellStyle name="Normal 2 2 7 2 2 3" xfId="552"/>
    <cellStyle name="Normal 2 2 7 2 3" xfId="553"/>
    <cellStyle name="Normal 2 2 7 2 3 2" xfId="554"/>
    <cellStyle name="Normal 2 2 7 3" xfId="555"/>
    <cellStyle name="Normal 2 2 7 4" xfId="556"/>
    <cellStyle name="Normal 2 2 7 4 2" xfId="557"/>
    <cellStyle name="Normal 2 2 7 5" xfId="558"/>
    <cellStyle name="Normal 2 2 8" xfId="559"/>
    <cellStyle name="Normal 2 2 9" xfId="560"/>
    <cellStyle name="Normal 2 20" xfId="561"/>
    <cellStyle name="Normal 2 21" xfId="562"/>
    <cellStyle name="Normal 2 22" xfId="563"/>
    <cellStyle name="Normal 2 23" xfId="564"/>
    <cellStyle name="Normal 2 24" xfId="565"/>
    <cellStyle name="Normal 2 25" xfId="566"/>
    <cellStyle name="Normal 2 25 10" xfId="567"/>
    <cellStyle name="Normal 2 25 11" xfId="568"/>
    <cellStyle name="Normal 2 25 12" xfId="569"/>
    <cellStyle name="Normal 2 25 13" xfId="570"/>
    <cellStyle name="Normal 2 25 14" xfId="571"/>
    <cellStyle name="Normal 2 25 15" xfId="572"/>
    <cellStyle name="Normal 2 25 16" xfId="573"/>
    <cellStyle name="Normal 2 25 17" xfId="574"/>
    <cellStyle name="Normal 2 25 18" xfId="575"/>
    <cellStyle name="Normal 2 25 19" xfId="576"/>
    <cellStyle name="Normal 2 25 2" xfId="577"/>
    <cellStyle name="Normal 2 25 2 2" xfId="578"/>
    <cellStyle name="Normal 2 25 2 2 2" xfId="579"/>
    <cellStyle name="Normal 2 25 2 2 2 2" xfId="580"/>
    <cellStyle name="Normal 2 25 2 2 2 2 2" xfId="581"/>
    <cellStyle name="Normal 2 25 2 2 2 3" xfId="582"/>
    <cellStyle name="Normal 2 25 2 2 3" xfId="583"/>
    <cellStyle name="Normal 2 25 2 2 3 2" xfId="584"/>
    <cellStyle name="Normal 2 25 2 3" xfId="585"/>
    <cellStyle name="Normal 2 25 2 4" xfId="586"/>
    <cellStyle name="Normal 2 25 2 4 2" xfId="587"/>
    <cellStyle name="Normal 2 25 2 5" xfId="588"/>
    <cellStyle name="Normal 2 25 20" xfId="589"/>
    <cellStyle name="Normal 2 25 21" xfId="590"/>
    <cellStyle name="Normal 2 25 22" xfId="591"/>
    <cellStyle name="Normal 2 25 23" xfId="592"/>
    <cellStyle name="Normal 2 25 24" xfId="593"/>
    <cellStyle name="Normal 2 25 25" xfId="594"/>
    <cellStyle name="Normal 2 25 26" xfId="595"/>
    <cellStyle name="Normal 2 25 27" xfId="596"/>
    <cellStyle name="Normal 2 25 27 2" xfId="597"/>
    <cellStyle name="Normal 2 25 27 2 2" xfId="598"/>
    <cellStyle name="Normal 2 25 27 2 2 2" xfId="599"/>
    <cellStyle name="Normal 2 25 27 2 3" xfId="600"/>
    <cellStyle name="Normal 2 25 27 3" xfId="601"/>
    <cellStyle name="Normal 2 25 27 3 2" xfId="602"/>
    <cellStyle name="Normal 2 25 28" xfId="603"/>
    <cellStyle name="Normal 2 25 28 2" xfId="604"/>
    <cellStyle name="Normal 2 25 29" xfId="605"/>
    <cellStyle name="Normal 2 25 3" xfId="606"/>
    <cellStyle name="Normal 2 25 4" xfId="607"/>
    <cellStyle name="Normal 2 25 5" xfId="608"/>
    <cellStyle name="Normal 2 25 6" xfId="609"/>
    <cellStyle name="Normal 2 25 7" xfId="610"/>
    <cellStyle name="Normal 2 25 8" xfId="611"/>
    <cellStyle name="Normal 2 25 9" xfId="612"/>
    <cellStyle name="Normal 2 26" xfId="613"/>
    <cellStyle name="Normal 2 27" xfId="614"/>
    <cellStyle name="Normal 2 28" xfId="615"/>
    <cellStyle name="Normal 2 29" xfId="616"/>
    <cellStyle name="Normal 2 29 2" xfId="617"/>
    <cellStyle name="Normal 2 29 2 2" xfId="618"/>
    <cellStyle name="Normal 2 29 2 2 2" xfId="619"/>
    <cellStyle name="Normal 2 29 2 2 2 2" xfId="620"/>
    <cellStyle name="Normal 2 29 2 2 3" xfId="621"/>
    <cellStyle name="Normal 2 29 2 3" xfId="622"/>
    <cellStyle name="Normal 2 29 2 3 2" xfId="623"/>
    <cellStyle name="Normal 2 29 3" xfId="624"/>
    <cellStyle name="Normal 2 29 4" xfId="625"/>
    <cellStyle name="Normal 2 29 4 2" xfId="626"/>
    <cellStyle name="Normal 2 29 5" xfId="627"/>
    <cellStyle name="Normal 2 3" xfId="628"/>
    <cellStyle name="Normal 2 30" xfId="629"/>
    <cellStyle name="Normal 2 31" xfId="630"/>
    <cellStyle name="Normal 2 32" xfId="631"/>
    <cellStyle name="Normal 2 33" xfId="632"/>
    <cellStyle name="Normal 2 34" xfId="633"/>
    <cellStyle name="Normal 2 35" xfId="634"/>
    <cellStyle name="Normal 2 36" xfId="635"/>
    <cellStyle name="Normal 2 37" xfId="636"/>
    <cellStyle name="Normal 2 38" xfId="637"/>
    <cellStyle name="Normal 2 39" xfId="638"/>
    <cellStyle name="Normal 2 4" xfId="639"/>
    <cellStyle name="Normal 2 40" xfId="640"/>
    <cellStyle name="Normal 2 41" xfId="641"/>
    <cellStyle name="Normal 2 42" xfId="642"/>
    <cellStyle name="Normal 2 43" xfId="643"/>
    <cellStyle name="Normal 2 44" xfId="644"/>
    <cellStyle name="Normal 2 45" xfId="645"/>
    <cellStyle name="Normal 2 46" xfId="646"/>
    <cellStyle name="Normal 2 47" xfId="647"/>
    <cellStyle name="Normal 2 48" xfId="648"/>
    <cellStyle name="Normal 2 49" xfId="649"/>
    <cellStyle name="Normal 2 5" xfId="650"/>
    <cellStyle name="Normal 2 50" xfId="651"/>
    <cellStyle name="Normal 2 51" xfId="652"/>
    <cellStyle name="Normal 2 52" xfId="653"/>
    <cellStyle name="Normal 2 53" xfId="654"/>
    <cellStyle name="Normal 2 53 2" xfId="655"/>
    <cellStyle name="Normal 2 53 2 2" xfId="656"/>
    <cellStyle name="Normal 2 53 2 2 2" xfId="657"/>
    <cellStyle name="Normal 2 53 2 3" xfId="658"/>
    <cellStyle name="Normal 2 53 3" xfId="659"/>
    <cellStyle name="Normal 2 53 3 2" xfId="660"/>
    <cellStyle name="Normal 2 54" xfId="661"/>
    <cellStyle name="Normal 2 54 2" xfId="662"/>
    <cellStyle name="Normal 2 55" xfId="663"/>
    <cellStyle name="Normal 2 56" xfId="664"/>
    <cellStyle name="Normal 2 6" xfId="665"/>
    <cellStyle name="Normal 2 7" xfId="666"/>
    <cellStyle name="Normal 2 8" xfId="667"/>
    <cellStyle name="Normal 2 9" xfId="668"/>
    <cellStyle name="Normal 20" xfId="669"/>
    <cellStyle name="Normal 20 10" xfId="670"/>
    <cellStyle name="Normal 20 11" xfId="671"/>
    <cellStyle name="Normal 20 12" xfId="672"/>
    <cellStyle name="Normal 20 13" xfId="673"/>
    <cellStyle name="Normal 20 14" xfId="674"/>
    <cellStyle name="Normal 20 15" xfId="675"/>
    <cellStyle name="Normal 20 16" xfId="676"/>
    <cellStyle name="Normal 20 17" xfId="677"/>
    <cellStyle name="Normal 20 18" xfId="678"/>
    <cellStyle name="Normal 20 19" xfId="679"/>
    <cellStyle name="Normal 20 2" xfId="680"/>
    <cellStyle name="Normal 20 20" xfId="681"/>
    <cellStyle name="Normal 20 21" xfId="682"/>
    <cellStyle name="Normal 20 22" xfId="683"/>
    <cellStyle name="Normal 20 23" xfId="684"/>
    <cellStyle name="Normal 20 24" xfId="685"/>
    <cellStyle name="Normal 20 25" xfId="686"/>
    <cellStyle name="Normal 20 26" xfId="687"/>
    <cellStyle name="Normal 20 27" xfId="688"/>
    <cellStyle name="Normal 20 28" xfId="689"/>
    <cellStyle name="Normal 20 29" xfId="690"/>
    <cellStyle name="Normal 20 3" xfId="691"/>
    <cellStyle name="Normal 20 30" xfId="692"/>
    <cellStyle name="Normal 20 31" xfId="693"/>
    <cellStyle name="Normal 20 32" xfId="694"/>
    <cellStyle name="Normal 20 33" xfId="695"/>
    <cellStyle name="Normal 20 34" xfId="696"/>
    <cellStyle name="Normal 20 35" xfId="697"/>
    <cellStyle name="Normal 20 36" xfId="698"/>
    <cellStyle name="Normal 20 37" xfId="699"/>
    <cellStyle name="Normal 20 4" xfId="700"/>
    <cellStyle name="Normal 20 5" xfId="701"/>
    <cellStyle name="Normal 20 6" xfId="702"/>
    <cellStyle name="Normal 20 7" xfId="703"/>
    <cellStyle name="Normal 20 8" xfId="704"/>
    <cellStyle name="Normal 20 9" xfId="705"/>
    <cellStyle name="Normal 21" xfId="706"/>
    <cellStyle name="Normal 21 10" xfId="707"/>
    <cellStyle name="Normal 21 11" xfId="708"/>
    <cellStyle name="Normal 21 12" xfId="709"/>
    <cellStyle name="Normal 21 13" xfId="710"/>
    <cellStyle name="Normal 21 14" xfId="711"/>
    <cellStyle name="Normal 21 15" xfId="712"/>
    <cellStyle name="Normal 21 16" xfId="713"/>
    <cellStyle name="Normal 21 17" xfId="714"/>
    <cellStyle name="Normal 21 18" xfId="715"/>
    <cellStyle name="Normal 21 19" xfId="716"/>
    <cellStyle name="Normal 21 2" xfId="717"/>
    <cellStyle name="Normal 21 20" xfId="718"/>
    <cellStyle name="Normal 21 21" xfId="719"/>
    <cellStyle name="Normal 21 22" xfId="720"/>
    <cellStyle name="Normal 21 23" xfId="721"/>
    <cellStyle name="Normal 21 24" xfId="722"/>
    <cellStyle name="Normal 21 25" xfId="723"/>
    <cellStyle name="Normal 21 26" xfId="724"/>
    <cellStyle name="Normal 21 27" xfId="725"/>
    <cellStyle name="Normal 21 28" xfId="726"/>
    <cellStyle name="Normal 21 29" xfId="727"/>
    <cellStyle name="Normal 21 3" xfId="728"/>
    <cellStyle name="Normal 21 30" xfId="729"/>
    <cellStyle name="Normal 21 31" xfId="730"/>
    <cellStyle name="Normal 21 32" xfId="731"/>
    <cellStyle name="Normal 21 33" xfId="732"/>
    <cellStyle name="Normal 21 34" xfId="733"/>
    <cellStyle name="Normal 21 35" xfId="734"/>
    <cellStyle name="Normal 21 36" xfId="735"/>
    <cellStyle name="Normal 21 37" xfId="736"/>
    <cellStyle name="Normal 21 4" xfId="737"/>
    <cellStyle name="Normal 21 5" xfId="738"/>
    <cellStyle name="Normal 21 6" xfId="739"/>
    <cellStyle name="Normal 21 7" xfId="740"/>
    <cellStyle name="Normal 21 8" xfId="741"/>
    <cellStyle name="Normal 21 9" xfId="742"/>
    <cellStyle name="Normal 22" xfId="743"/>
    <cellStyle name="Normal 22 10" xfId="744"/>
    <cellStyle name="Normal 22 11" xfId="745"/>
    <cellStyle name="Normal 22 12" xfId="746"/>
    <cellStyle name="Normal 22 13" xfId="747"/>
    <cellStyle name="Normal 22 14" xfId="748"/>
    <cellStyle name="Normal 22 15" xfId="749"/>
    <cellStyle name="Normal 22 16" xfId="750"/>
    <cellStyle name="Normal 22 17" xfId="751"/>
    <cellStyle name="Normal 22 18" xfId="752"/>
    <cellStyle name="Normal 22 19" xfId="753"/>
    <cellStyle name="Normal 22 2" xfId="754"/>
    <cellStyle name="Normal 22 20" xfId="755"/>
    <cellStyle name="Normal 22 21" xfId="756"/>
    <cellStyle name="Normal 22 22" xfId="757"/>
    <cellStyle name="Normal 22 23" xfId="758"/>
    <cellStyle name="Normal 22 24" xfId="759"/>
    <cellStyle name="Normal 22 25" xfId="760"/>
    <cellStyle name="Normal 22 26" xfId="761"/>
    <cellStyle name="Normal 22 27" xfId="762"/>
    <cellStyle name="Normal 22 28" xfId="763"/>
    <cellStyle name="Normal 22 29" xfId="764"/>
    <cellStyle name="Normal 22 3" xfId="765"/>
    <cellStyle name="Normal 22 30" xfId="766"/>
    <cellStyle name="Normal 22 31" xfId="767"/>
    <cellStyle name="Normal 22 32" xfId="768"/>
    <cellStyle name="Normal 22 33" xfId="769"/>
    <cellStyle name="Normal 22 34" xfId="770"/>
    <cellStyle name="Normal 22 35" xfId="771"/>
    <cellStyle name="Normal 22 36" xfId="772"/>
    <cellStyle name="Normal 22 37" xfId="773"/>
    <cellStyle name="Normal 22 4" xfId="774"/>
    <cellStyle name="Normal 22 5" xfId="775"/>
    <cellStyle name="Normal 22 6" xfId="776"/>
    <cellStyle name="Normal 22 7" xfId="777"/>
    <cellStyle name="Normal 22 8" xfId="778"/>
    <cellStyle name="Normal 22 9" xfId="779"/>
    <cellStyle name="Normal 23" xfId="780"/>
    <cellStyle name="Normal 23 10" xfId="781"/>
    <cellStyle name="Normal 23 11" xfId="782"/>
    <cellStyle name="Normal 23 12" xfId="783"/>
    <cellStyle name="Normal 23 13" xfId="784"/>
    <cellStyle name="Normal 23 14" xfId="785"/>
    <cellStyle name="Normal 23 15" xfId="786"/>
    <cellStyle name="Normal 23 16" xfId="787"/>
    <cellStyle name="Normal 23 17" xfId="788"/>
    <cellStyle name="Normal 23 18" xfId="789"/>
    <cellStyle name="Normal 23 19" xfId="790"/>
    <cellStyle name="Normal 23 2" xfId="791"/>
    <cellStyle name="Normal 23 20" xfId="792"/>
    <cellStyle name="Normal 23 21" xfId="793"/>
    <cellStyle name="Normal 23 22" xfId="794"/>
    <cellStyle name="Normal 23 23" xfId="795"/>
    <cellStyle name="Normal 23 24" xfId="796"/>
    <cellStyle name="Normal 23 25" xfId="797"/>
    <cellStyle name="Normal 23 26" xfId="798"/>
    <cellStyle name="Normal 23 27" xfId="799"/>
    <cellStyle name="Normal 23 28" xfId="800"/>
    <cellStyle name="Normal 23 29" xfId="801"/>
    <cellStyle name="Normal 23 3" xfId="802"/>
    <cellStyle name="Normal 23 30" xfId="803"/>
    <cellStyle name="Normal 23 31" xfId="804"/>
    <cellStyle name="Normal 23 32" xfId="805"/>
    <cellStyle name="Normal 23 33" xfId="806"/>
    <cellStyle name="Normal 23 34" xfId="807"/>
    <cellStyle name="Normal 23 35" xfId="808"/>
    <cellStyle name="Normal 23 36" xfId="809"/>
    <cellStyle name="Normal 23 37" xfId="810"/>
    <cellStyle name="Normal 23 4" xfId="811"/>
    <cellStyle name="Normal 23 5" xfId="812"/>
    <cellStyle name="Normal 23 6" xfId="813"/>
    <cellStyle name="Normal 23 7" xfId="814"/>
    <cellStyle name="Normal 23 8" xfId="815"/>
    <cellStyle name="Normal 23 9" xfId="816"/>
    <cellStyle name="Normal 24" xfId="817"/>
    <cellStyle name="Normal 24 10" xfId="818"/>
    <cellStyle name="Normal 24 11" xfId="819"/>
    <cellStyle name="Normal 24 12" xfId="820"/>
    <cellStyle name="Normal 24 13" xfId="821"/>
    <cellStyle name="Normal 24 14" xfId="822"/>
    <cellStyle name="Normal 24 15" xfId="823"/>
    <cellStyle name="Normal 24 16" xfId="824"/>
    <cellStyle name="Normal 24 17" xfId="825"/>
    <cellStyle name="Normal 24 18" xfId="826"/>
    <cellStyle name="Normal 24 19" xfId="827"/>
    <cellStyle name="Normal 24 2" xfId="828"/>
    <cellStyle name="Normal 24 20" xfId="829"/>
    <cellStyle name="Normal 24 21" xfId="830"/>
    <cellStyle name="Normal 24 22" xfId="831"/>
    <cellStyle name="Normal 24 23" xfId="832"/>
    <cellStyle name="Normal 24 24" xfId="833"/>
    <cellStyle name="Normal 24 25" xfId="834"/>
    <cellStyle name="Normal 24 26" xfId="835"/>
    <cellStyle name="Normal 24 27" xfId="836"/>
    <cellStyle name="Normal 24 28" xfId="837"/>
    <cellStyle name="Normal 24 29" xfId="838"/>
    <cellStyle name="Normal 24 3" xfId="839"/>
    <cellStyle name="Normal 24 30" xfId="840"/>
    <cellStyle name="Normal 24 31" xfId="841"/>
    <cellStyle name="Normal 24 32" xfId="842"/>
    <cellStyle name="Normal 24 33" xfId="843"/>
    <cellStyle name="Normal 24 34" xfId="844"/>
    <cellStyle name="Normal 24 35" xfId="845"/>
    <cellStyle name="Normal 24 36" xfId="846"/>
    <cellStyle name="Normal 24 37" xfId="847"/>
    <cellStyle name="Normal 24 4" xfId="848"/>
    <cellStyle name="Normal 24 5" xfId="849"/>
    <cellStyle name="Normal 24 6" xfId="850"/>
    <cellStyle name="Normal 24 7" xfId="851"/>
    <cellStyle name="Normal 24 8" xfId="852"/>
    <cellStyle name="Normal 24 9" xfId="853"/>
    <cellStyle name="Normal 25" xfId="854"/>
    <cellStyle name="Normal 25 10" xfId="855"/>
    <cellStyle name="Normal 25 11" xfId="856"/>
    <cellStyle name="Normal 25 12" xfId="857"/>
    <cellStyle name="Normal 25 13" xfId="858"/>
    <cellStyle name="Normal 25 14" xfId="859"/>
    <cellStyle name="Normal 25 15" xfId="860"/>
    <cellStyle name="Normal 25 16" xfId="861"/>
    <cellStyle name="Normal 25 17" xfId="862"/>
    <cellStyle name="Normal 25 18" xfId="863"/>
    <cellStyle name="Normal 25 19" xfId="864"/>
    <cellStyle name="Normal 25 2" xfId="865"/>
    <cellStyle name="Normal 25 20" xfId="866"/>
    <cellStyle name="Normal 25 21" xfId="867"/>
    <cellStyle name="Normal 25 22" xfId="868"/>
    <cellStyle name="Normal 25 23" xfId="869"/>
    <cellStyle name="Normal 25 24" xfId="870"/>
    <cellStyle name="Normal 25 25" xfId="871"/>
    <cellStyle name="Normal 25 26" xfId="872"/>
    <cellStyle name="Normal 25 27" xfId="873"/>
    <cellStyle name="Normal 25 28" xfId="874"/>
    <cellStyle name="Normal 25 29" xfId="875"/>
    <cellStyle name="Normal 25 3" xfId="876"/>
    <cellStyle name="Normal 25 30" xfId="877"/>
    <cellStyle name="Normal 25 31" xfId="878"/>
    <cellStyle name="Normal 25 32" xfId="879"/>
    <cellStyle name="Normal 25 33" xfId="880"/>
    <cellStyle name="Normal 25 34" xfId="881"/>
    <cellStyle name="Normal 25 35" xfId="882"/>
    <cellStyle name="Normal 25 36" xfId="883"/>
    <cellStyle name="Normal 25 37" xfId="884"/>
    <cellStyle name="Normal 25 4" xfId="885"/>
    <cellStyle name="Normal 25 5" xfId="886"/>
    <cellStyle name="Normal 25 6" xfId="887"/>
    <cellStyle name="Normal 25 7" xfId="888"/>
    <cellStyle name="Normal 25 8" xfId="889"/>
    <cellStyle name="Normal 25 9" xfId="890"/>
    <cellStyle name="Normal 26" xfId="891"/>
    <cellStyle name="Normal 26 10" xfId="892"/>
    <cellStyle name="Normal 26 11" xfId="893"/>
    <cellStyle name="Normal 26 12" xfId="894"/>
    <cellStyle name="Normal 26 13" xfId="895"/>
    <cellStyle name="Normal 26 14" xfId="896"/>
    <cellStyle name="Normal 26 15" xfId="897"/>
    <cellStyle name="Normal 26 16" xfId="898"/>
    <cellStyle name="Normal 26 17" xfId="899"/>
    <cellStyle name="Normal 26 18" xfId="900"/>
    <cellStyle name="Normal 26 19" xfId="901"/>
    <cellStyle name="Normal 26 2" xfId="902"/>
    <cellStyle name="Normal 26 20" xfId="903"/>
    <cellStyle name="Normal 26 21" xfId="904"/>
    <cellStyle name="Normal 26 22" xfId="905"/>
    <cellStyle name="Normal 26 23" xfId="906"/>
    <cellStyle name="Normal 26 24" xfId="907"/>
    <cellStyle name="Normal 26 25" xfId="908"/>
    <cellStyle name="Normal 26 26" xfId="909"/>
    <cellStyle name="Normal 26 27" xfId="910"/>
    <cellStyle name="Normal 26 28" xfId="911"/>
    <cellStyle name="Normal 26 29" xfId="912"/>
    <cellStyle name="Normal 26 3" xfId="913"/>
    <cellStyle name="Normal 26 30" xfId="914"/>
    <cellStyle name="Normal 26 31" xfId="915"/>
    <cellStyle name="Normal 26 32" xfId="916"/>
    <cellStyle name="Normal 26 33" xfId="917"/>
    <cellStyle name="Normal 26 34" xfId="918"/>
    <cellStyle name="Normal 26 35" xfId="919"/>
    <cellStyle name="Normal 26 36" xfId="920"/>
    <cellStyle name="Normal 26 37" xfId="921"/>
    <cellStyle name="Normal 26 4" xfId="922"/>
    <cellStyle name="Normal 26 5" xfId="923"/>
    <cellStyle name="Normal 26 6" xfId="924"/>
    <cellStyle name="Normal 26 7" xfId="925"/>
    <cellStyle name="Normal 26 8" xfId="926"/>
    <cellStyle name="Normal 26 9" xfId="927"/>
    <cellStyle name="Normal 29" xfId="928"/>
    <cellStyle name="Normal 29 10" xfId="929"/>
    <cellStyle name="Normal 29 11" xfId="930"/>
    <cellStyle name="Normal 29 12" xfId="931"/>
    <cellStyle name="Normal 29 13" xfId="932"/>
    <cellStyle name="Normal 29 14" xfId="933"/>
    <cellStyle name="Normal 29 15" xfId="934"/>
    <cellStyle name="Normal 29 16" xfId="935"/>
    <cellStyle name="Normal 29 17" xfId="936"/>
    <cellStyle name="Normal 29 18" xfId="937"/>
    <cellStyle name="Normal 29 19" xfId="938"/>
    <cellStyle name="Normal 29 2" xfId="939"/>
    <cellStyle name="Normal 29 20" xfId="940"/>
    <cellStyle name="Normal 29 21" xfId="941"/>
    <cellStyle name="Normal 29 22" xfId="942"/>
    <cellStyle name="Normal 29 23" xfId="943"/>
    <cellStyle name="Normal 29 24" xfId="944"/>
    <cellStyle name="Normal 29 25" xfId="945"/>
    <cellStyle name="Normal 29 26" xfId="946"/>
    <cellStyle name="Normal 29 27" xfId="947"/>
    <cellStyle name="Normal 29 28" xfId="948"/>
    <cellStyle name="Normal 29 29" xfId="949"/>
    <cellStyle name="Normal 29 3" xfId="950"/>
    <cellStyle name="Normal 29 30" xfId="951"/>
    <cellStyle name="Normal 29 31" xfId="952"/>
    <cellStyle name="Normal 29 32" xfId="953"/>
    <cellStyle name="Normal 29 33" xfId="954"/>
    <cellStyle name="Normal 29 34" xfId="955"/>
    <cellStyle name="Normal 29 35" xfId="956"/>
    <cellStyle name="Normal 29 36" xfId="957"/>
    <cellStyle name="Normal 29 37" xfId="958"/>
    <cellStyle name="Normal 29 4" xfId="959"/>
    <cellStyle name="Normal 29 5" xfId="960"/>
    <cellStyle name="Normal 29 6" xfId="961"/>
    <cellStyle name="Normal 29 7" xfId="962"/>
    <cellStyle name="Normal 29 8" xfId="963"/>
    <cellStyle name="Normal 29 9" xfId="964"/>
    <cellStyle name="Normal 3" xfId="965"/>
    <cellStyle name="Normal 3 10" xfId="966"/>
    <cellStyle name="Normal 3 11" xfId="967"/>
    <cellStyle name="Normal 3 12" xfId="968"/>
    <cellStyle name="Normal 3 13" xfId="969"/>
    <cellStyle name="Normal 3 14" xfId="970"/>
    <cellStyle name="Normal 3 15" xfId="971"/>
    <cellStyle name="Normal 3 16" xfId="972"/>
    <cellStyle name="Normal 3 17" xfId="973"/>
    <cellStyle name="Normal 3 18" xfId="974"/>
    <cellStyle name="Normal 3 2" xfId="975"/>
    <cellStyle name="Normal 3 3" xfId="976"/>
    <cellStyle name="Normal 3 4" xfId="977"/>
    <cellStyle name="Normal 3 5" xfId="978"/>
    <cellStyle name="Normal 3 6" xfId="979"/>
    <cellStyle name="Normal 3 7" xfId="980"/>
    <cellStyle name="Normal 3 8" xfId="981"/>
    <cellStyle name="Normal 3 9" xfId="982"/>
    <cellStyle name="Normal 30" xfId="983"/>
    <cellStyle name="Normal 30 10" xfId="984"/>
    <cellStyle name="Normal 30 11" xfId="985"/>
    <cellStyle name="Normal 30 12" xfId="986"/>
    <cellStyle name="Normal 30 13" xfId="987"/>
    <cellStyle name="Normal 30 14" xfId="988"/>
    <cellStyle name="Normal 30 15" xfId="989"/>
    <cellStyle name="Normal 30 16" xfId="990"/>
    <cellStyle name="Normal 30 17" xfId="991"/>
    <cellStyle name="Normal 30 18" xfId="992"/>
    <cellStyle name="Normal 30 19" xfId="993"/>
    <cellStyle name="Normal 30 2" xfId="994"/>
    <cellStyle name="Normal 30 20" xfId="995"/>
    <cellStyle name="Normal 30 21" xfId="996"/>
    <cellStyle name="Normal 30 22" xfId="997"/>
    <cellStyle name="Normal 30 23" xfId="998"/>
    <cellStyle name="Normal 30 24" xfId="999"/>
    <cellStyle name="Normal 30 25" xfId="1000"/>
    <cellStyle name="Normal 30 26" xfId="1001"/>
    <cellStyle name="Normal 30 27" xfId="1002"/>
    <cellStyle name="Normal 30 28" xfId="1003"/>
    <cellStyle name="Normal 30 29" xfId="1004"/>
    <cellStyle name="Normal 30 3" xfId="1005"/>
    <cellStyle name="Normal 30 30" xfId="1006"/>
    <cellStyle name="Normal 30 31" xfId="1007"/>
    <cellStyle name="Normal 30 32" xfId="1008"/>
    <cellStyle name="Normal 30 33" xfId="1009"/>
    <cellStyle name="Normal 30 34" xfId="1010"/>
    <cellStyle name="Normal 30 35" xfId="1011"/>
    <cellStyle name="Normal 30 36" xfId="1012"/>
    <cellStyle name="Normal 30 37" xfId="1013"/>
    <cellStyle name="Normal 30 4" xfId="1014"/>
    <cellStyle name="Normal 30 5" xfId="1015"/>
    <cellStyle name="Normal 30 6" xfId="1016"/>
    <cellStyle name="Normal 30 7" xfId="1017"/>
    <cellStyle name="Normal 30 8" xfId="1018"/>
    <cellStyle name="Normal 30 9" xfId="1019"/>
    <cellStyle name="Normal 32" xfId="1020"/>
    <cellStyle name="Normal 32 10" xfId="1021"/>
    <cellStyle name="Normal 32 11" xfId="1022"/>
    <cellStyle name="Normal 32 12" xfId="1023"/>
    <cellStyle name="Normal 32 13" xfId="1024"/>
    <cellStyle name="Normal 32 14" xfId="1025"/>
    <cellStyle name="Normal 32 15" xfId="1026"/>
    <cellStyle name="Normal 32 16" xfId="1027"/>
    <cellStyle name="Normal 32 17" xfId="1028"/>
    <cellStyle name="Normal 32 18" xfId="1029"/>
    <cellStyle name="Normal 32 19" xfId="1030"/>
    <cellStyle name="Normal 32 2" xfId="1031"/>
    <cellStyle name="Normal 32 20" xfId="1032"/>
    <cellStyle name="Normal 32 21" xfId="1033"/>
    <cellStyle name="Normal 32 22" xfId="1034"/>
    <cellStyle name="Normal 32 23" xfId="1035"/>
    <cellStyle name="Normal 32 24" xfId="1036"/>
    <cellStyle name="Normal 32 25" xfId="1037"/>
    <cellStyle name="Normal 32 26" xfId="1038"/>
    <cellStyle name="Normal 32 27" xfId="1039"/>
    <cellStyle name="Normal 32 28" xfId="1040"/>
    <cellStyle name="Normal 32 29" xfId="1041"/>
    <cellStyle name="Normal 32 3" xfId="1042"/>
    <cellStyle name="Normal 32 30" xfId="1043"/>
    <cellStyle name="Normal 32 31" xfId="1044"/>
    <cellStyle name="Normal 32 32" xfId="1045"/>
    <cellStyle name="Normal 32 33" xfId="1046"/>
    <cellStyle name="Normal 32 34" xfId="1047"/>
    <cellStyle name="Normal 32 35" xfId="1048"/>
    <cellStyle name="Normal 32 36" xfId="1049"/>
    <cellStyle name="Normal 32 4" xfId="1050"/>
    <cellStyle name="Normal 32 5" xfId="1051"/>
    <cellStyle name="Normal 32 6" xfId="1052"/>
    <cellStyle name="Normal 32 7" xfId="1053"/>
    <cellStyle name="Normal 32 8" xfId="1054"/>
    <cellStyle name="Normal 32 9" xfId="1055"/>
    <cellStyle name="Normal 33" xfId="1056"/>
    <cellStyle name="Normal 33 10" xfId="1057"/>
    <cellStyle name="Normal 33 11" xfId="1058"/>
    <cellStyle name="Normal 33 12" xfId="1059"/>
    <cellStyle name="Normal 33 13" xfId="1060"/>
    <cellStyle name="Normal 33 14" xfId="1061"/>
    <cellStyle name="Normal 33 15" xfId="1062"/>
    <cellStyle name="Normal 33 16" xfId="1063"/>
    <cellStyle name="Normal 33 17" xfId="1064"/>
    <cellStyle name="Normal 33 18" xfId="1065"/>
    <cellStyle name="Normal 33 19" xfId="1066"/>
    <cellStyle name="Normal 33 2" xfId="1067"/>
    <cellStyle name="Normal 33 20" xfId="1068"/>
    <cellStyle name="Normal 33 21" xfId="1069"/>
    <cellStyle name="Normal 33 22" xfId="1070"/>
    <cellStyle name="Normal 33 23" xfId="1071"/>
    <cellStyle name="Normal 33 24" xfId="1072"/>
    <cellStyle name="Normal 33 25" xfId="1073"/>
    <cellStyle name="Normal 33 26" xfId="1074"/>
    <cellStyle name="Normal 33 27" xfId="1075"/>
    <cellStyle name="Normal 33 28" xfId="1076"/>
    <cellStyle name="Normal 33 29" xfId="1077"/>
    <cellStyle name="Normal 33 3" xfId="1078"/>
    <cellStyle name="Normal 33 30" xfId="1079"/>
    <cellStyle name="Normal 33 31" xfId="1080"/>
    <cellStyle name="Normal 33 32" xfId="1081"/>
    <cellStyle name="Normal 33 33" xfId="1082"/>
    <cellStyle name="Normal 33 34" xfId="1083"/>
    <cellStyle name="Normal 33 35" xfId="1084"/>
    <cellStyle name="Normal 33 36" xfId="1085"/>
    <cellStyle name="Normal 33 4" xfId="1086"/>
    <cellStyle name="Normal 33 5" xfId="1087"/>
    <cellStyle name="Normal 33 6" xfId="1088"/>
    <cellStyle name="Normal 33 7" xfId="1089"/>
    <cellStyle name="Normal 33 8" xfId="1090"/>
    <cellStyle name="Normal 33 9" xfId="1091"/>
    <cellStyle name="Normal 34" xfId="1092"/>
    <cellStyle name="Normal 34 10" xfId="1093"/>
    <cellStyle name="Normal 34 11" xfId="1094"/>
    <cellStyle name="Normal 34 12" xfId="1095"/>
    <cellStyle name="Normal 34 2" xfId="1096"/>
    <cellStyle name="Normal 34 3" xfId="1097"/>
    <cellStyle name="Normal 34 4" xfId="1098"/>
    <cellStyle name="Normal 34 5" xfId="1099"/>
    <cellStyle name="Normal 34 6" xfId="1100"/>
    <cellStyle name="Normal 34 7" xfId="1101"/>
    <cellStyle name="Normal 34 8" xfId="1102"/>
    <cellStyle name="Normal 34 9" xfId="1103"/>
    <cellStyle name="Normal 35" xfId="1104"/>
    <cellStyle name="Normal 35 10" xfId="1105"/>
    <cellStyle name="Normal 35 11" xfId="1106"/>
    <cellStyle name="Normal 35 12" xfId="1107"/>
    <cellStyle name="Normal 35 2" xfId="1108"/>
    <cellStyle name="Normal 35 3" xfId="1109"/>
    <cellStyle name="Normal 35 4" xfId="1110"/>
    <cellStyle name="Normal 35 5" xfId="1111"/>
    <cellStyle name="Normal 35 6" xfId="1112"/>
    <cellStyle name="Normal 35 7" xfId="1113"/>
    <cellStyle name="Normal 35 8" xfId="1114"/>
    <cellStyle name="Normal 35 9" xfId="1115"/>
    <cellStyle name="Normal 36" xfId="1116"/>
    <cellStyle name="Normal 36 10" xfId="1117"/>
    <cellStyle name="Normal 36 11" xfId="1118"/>
    <cellStyle name="Normal 36 12" xfId="1119"/>
    <cellStyle name="Normal 36 2" xfId="1120"/>
    <cellStyle name="Normal 36 3" xfId="1121"/>
    <cellStyle name="Normal 36 4" xfId="1122"/>
    <cellStyle name="Normal 36 5" xfId="1123"/>
    <cellStyle name="Normal 36 6" xfId="1124"/>
    <cellStyle name="Normal 36 7" xfId="1125"/>
    <cellStyle name="Normal 36 8" xfId="1126"/>
    <cellStyle name="Normal 36 9" xfId="1127"/>
    <cellStyle name="Normal 37" xfId="1128"/>
    <cellStyle name="Normal 37 10" xfId="1129"/>
    <cellStyle name="Normal 37 11" xfId="1130"/>
    <cellStyle name="Normal 37 12" xfId="1131"/>
    <cellStyle name="Normal 37 2" xfId="1132"/>
    <cellStyle name="Normal 37 3" xfId="1133"/>
    <cellStyle name="Normal 37 4" xfId="1134"/>
    <cellStyle name="Normal 37 5" xfId="1135"/>
    <cellStyle name="Normal 37 6" xfId="1136"/>
    <cellStyle name="Normal 37 7" xfId="1137"/>
    <cellStyle name="Normal 37 8" xfId="1138"/>
    <cellStyle name="Normal 37 9" xfId="1139"/>
    <cellStyle name="Normal 38" xfId="1140"/>
    <cellStyle name="Normal 38 10" xfId="1141"/>
    <cellStyle name="Normal 38 11" xfId="1142"/>
    <cellStyle name="Normal 38 12" xfId="1143"/>
    <cellStyle name="Normal 38 2" xfId="1144"/>
    <cellStyle name="Normal 38 3" xfId="1145"/>
    <cellStyle name="Normal 38 4" xfId="1146"/>
    <cellStyle name="Normal 38 5" xfId="1147"/>
    <cellStyle name="Normal 38 6" xfId="1148"/>
    <cellStyle name="Normal 38 7" xfId="1149"/>
    <cellStyle name="Normal 38 8" xfId="1150"/>
    <cellStyle name="Normal 38 9" xfId="1151"/>
    <cellStyle name="Normal 39" xfId="1152"/>
    <cellStyle name="Normal 39 10" xfId="1153"/>
    <cellStyle name="Normal 39 11" xfId="1154"/>
    <cellStyle name="Normal 39 12" xfId="1155"/>
    <cellStyle name="Normal 39 2" xfId="1156"/>
    <cellStyle name="Normal 39 3" xfId="1157"/>
    <cellStyle name="Normal 39 4" xfId="1158"/>
    <cellStyle name="Normal 39 5" xfId="1159"/>
    <cellStyle name="Normal 39 6" xfId="1160"/>
    <cellStyle name="Normal 39 7" xfId="1161"/>
    <cellStyle name="Normal 39 8" xfId="1162"/>
    <cellStyle name="Normal 39 9" xfId="1163"/>
    <cellStyle name="Normal 4" xfId="1164"/>
    <cellStyle name="Normal 4 10" xfId="1165"/>
    <cellStyle name="Normal 4 11" xfId="1166"/>
    <cellStyle name="Normal 4 12" xfId="1167"/>
    <cellStyle name="Normal 4 13" xfId="1168"/>
    <cellStyle name="Normal 4 14" xfId="1169"/>
    <cellStyle name="Normal 4 15" xfId="1170"/>
    <cellStyle name="Normal 4 16" xfId="1171"/>
    <cellStyle name="Normal 4 17" xfId="1172"/>
    <cellStyle name="Normal 4 18" xfId="1173"/>
    <cellStyle name="Normal 4 19" xfId="1174"/>
    <cellStyle name="Normal 4 2" xfId="1175"/>
    <cellStyle name="Normal 4 20" xfId="1176"/>
    <cellStyle name="Normal 4 21" xfId="1177"/>
    <cellStyle name="Normal 4 22" xfId="1178"/>
    <cellStyle name="Normal 4 23" xfId="1179"/>
    <cellStyle name="Normal 4 24" xfId="1180"/>
    <cellStyle name="Normal 4 25" xfId="1181"/>
    <cellStyle name="Normal 4 26" xfId="1182"/>
    <cellStyle name="Normal 4 27" xfId="1183"/>
    <cellStyle name="Normal 4 28" xfId="1184"/>
    <cellStyle name="Normal 4 29" xfId="1185"/>
    <cellStyle name="Normal 4 3" xfId="1186"/>
    <cellStyle name="Normal 4 30" xfId="1187"/>
    <cellStyle name="Normal 4 31" xfId="1188"/>
    <cellStyle name="Normal 4 32" xfId="1189"/>
    <cellStyle name="Normal 4 4" xfId="1190"/>
    <cellStyle name="Normal 4 5" xfId="1191"/>
    <cellStyle name="Normal 4 6" xfId="1192"/>
    <cellStyle name="Normal 4 7" xfId="1193"/>
    <cellStyle name="Normal 4 8" xfId="1194"/>
    <cellStyle name="Normal 4 9" xfId="1195"/>
    <cellStyle name="Normal 40" xfId="1196"/>
    <cellStyle name="Normal 40 10" xfId="1197"/>
    <cellStyle name="Normal 40 11" xfId="1198"/>
    <cellStyle name="Normal 40 12" xfId="1199"/>
    <cellStyle name="Normal 40 2" xfId="1200"/>
    <cellStyle name="Normal 40 3" xfId="1201"/>
    <cellStyle name="Normal 40 4" xfId="1202"/>
    <cellStyle name="Normal 40 5" xfId="1203"/>
    <cellStyle name="Normal 40 6" xfId="1204"/>
    <cellStyle name="Normal 40 7" xfId="1205"/>
    <cellStyle name="Normal 40 8" xfId="1206"/>
    <cellStyle name="Normal 40 9" xfId="1207"/>
    <cellStyle name="Normal 41" xfId="1208"/>
    <cellStyle name="Normal 41 10" xfId="1209"/>
    <cellStyle name="Normal 41 11" xfId="1210"/>
    <cellStyle name="Normal 41 12" xfId="1211"/>
    <cellStyle name="Normal 41 2" xfId="1212"/>
    <cellStyle name="Normal 41 3" xfId="1213"/>
    <cellStyle name="Normal 41 4" xfId="1214"/>
    <cellStyle name="Normal 41 5" xfId="1215"/>
    <cellStyle name="Normal 41 6" xfId="1216"/>
    <cellStyle name="Normal 41 7" xfId="1217"/>
    <cellStyle name="Normal 41 8" xfId="1218"/>
    <cellStyle name="Normal 41 9" xfId="1219"/>
    <cellStyle name="Normal 42" xfId="1220"/>
    <cellStyle name="Normal 42 10" xfId="1221"/>
    <cellStyle name="Normal 42 11" xfId="1222"/>
    <cellStyle name="Normal 42 12" xfId="1223"/>
    <cellStyle name="Normal 42 2" xfId="1224"/>
    <cellStyle name="Normal 42 3" xfId="1225"/>
    <cellStyle name="Normal 42 4" xfId="1226"/>
    <cellStyle name="Normal 42 5" xfId="1227"/>
    <cellStyle name="Normal 42 6" xfId="1228"/>
    <cellStyle name="Normal 42 7" xfId="1229"/>
    <cellStyle name="Normal 42 8" xfId="1230"/>
    <cellStyle name="Normal 42 9" xfId="1231"/>
    <cellStyle name="Normal 43" xfId="1232"/>
    <cellStyle name="Normal 43 10" xfId="1233"/>
    <cellStyle name="Normal 43 11" xfId="1234"/>
    <cellStyle name="Normal 43 12" xfId="1235"/>
    <cellStyle name="Normal 43 2" xfId="1236"/>
    <cellStyle name="Normal 43 3" xfId="1237"/>
    <cellStyle name="Normal 43 4" xfId="1238"/>
    <cellStyle name="Normal 43 5" xfId="1239"/>
    <cellStyle name="Normal 43 6" xfId="1240"/>
    <cellStyle name="Normal 43 7" xfId="1241"/>
    <cellStyle name="Normal 43 8" xfId="1242"/>
    <cellStyle name="Normal 43 9" xfId="1243"/>
    <cellStyle name="Normal 44" xfId="1244"/>
    <cellStyle name="Normal 44 10" xfId="1245"/>
    <cellStyle name="Normal 44 11" xfId="1246"/>
    <cellStyle name="Normal 44 12" xfId="1247"/>
    <cellStyle name="Normal 44 2" xfId="1248"/>
    <cellStyle name="Normal 44 3" xfId="1249"/>
    <cellStyle name="Normal 44 4" xfId="1250"/>
    <cellStyle name="Normal 44 5" xfId="1251"/>
    <cellStyle name="Normal 44 6" xfId="1252"/>
    <cellStyle name="Normal 44 7" xfId="1253"/>
    <cellStyle name="Normal 44 8" xfId="1254"/>
    <cellStyle name="Normal 44 9" xfId="1255"/>
    <cellStyle name="Normal 45" xfId="1256"/>
    <cellStyle name="Normal 45 10" xfId="1257"/>
    <cellStyle name="Normal 45 11" xfId="1258"/>
    <cellStyle name="Normal 45 12" xfId="1259"/>
    <cellStyle name="Normal 45 2" xfId="1260"/>
    <cellStyle name="Normal 45 3" xfId="1261"/>
    <cellStyle name="Normal 45 4" xfId="1262"/>
    <cellStyle name="Normal 45 5" xfId="1263"/>
    <cellStyle name="Normal 45 6" xfId="1264"/>
    <cellStyle name="Normal 45 7" xfId="1265"/>
    <cellStyle name="Normal 45 8" xfId="1266"/>
    <cellStyle name="Normal 45 9" xfId="1267"/>
    <cellStyle name="Normal 46" xfId="1268"/>
    <cellStyle name="Normal 46 10" xfId="1269"/>
    <cellStyle name="Normal 46 11" xfId="1270"/>
    <cellStyle name="Normal 46 12" xfId="1271"/>
    <cellStyle name="Normal 46 2" xfId="1272"/>
    <cellStyle name="Normal 46 3" xfId="1273"/>
    <cellStyle name="Normal 46 4" xfId="1274"/>
    <cellStyle name="Normal 46 5" xfId="1275"/>
    <cellStyle name="Normal 46 6" xfId="1276"/>
    <cellStyle name="Normal 46 7" xfId="1277"/>
    <cellStyle name="Normal 46 8" xfId="1278"/>
    <cellStyle name="Normal 46 9" xfId="1279"/>
    <cellStyle name="Normal 47" xfId="1280"/>
    <cellStyle name="Normal 47 10" xfId="1281"/>
    <cellStyle name="Normal 47 11" xfId="1282"/>
    <cellStyle name="Normal 47 12" xfId="1283"/>
    <cellStyle name="Normal 47 2" xfId="1284"/>
    <cellStyle name="Normal 47 3" xfId="1285"/>
    <cellStyle name="Normal 47 4" xfId="1286"/>
    <cellStyle name="Normal 47 5" xfId="1287"/>
    <cellStyle name="Normal 47 6" xfId="1288"/>
    <cellStyle name="Normal 47 7" xfId="1289"/>
    <cellStyle name="Normal 47 8" xfId="1290"/>
    <cellStyle name="Normal 47 9" xfId="1291"/>
    <cellStyle name="Normal 48" xfId="1292"/>
    <cellStyle name="Normal 48 10" xfId="1293"/>
    <cellStyle name="Normal 48 11" xfId="1294"/>
    <cellStyle name="Normal 48 12" xfId="1295"/>
    <cellStyle name="Normal 48 2" xfId="1296"/>
    <cellStyle name="Normal 48 3" xfId="1297"/>
    <cellStyle name="Normal 48 4" xfId="1298"/>
    <cellStyle name="Normal 48 5" xfId="1299"/>
    <cellStyle name="Normal 48 6" xfId="1300"/>
    <cellStyle name="Normal 48 7" xfId="1301"/>
    <cellStyle name="Normal 48 8" xfId="1302"/>
    <cellStyle name="Normal 48 9" xfId="1303"/>
    <cellStyle name="Normal 49" xfId="1304"/>
    <cellStyle name="Normal 49 10" xfId="1305"/>
    <cellStyle name="Normal 49 11" xfId="1306"/>
    <cellStyle name="Normal 49 12" xfId="1307"/>
    <cellStyle name="Normal 49 2" xfId="1308"/>
    <cellStyle name="Normal 49 3" xfId="1309"/>
    <cellStyle name="Normal 49 4" xfId="1310"/>
    <cellStyle name="Normal 49 5" xfId="1311"/>
    <cellStyle name="Normal 49 6" xfId="1312"/>
    <cellStyle name="Normal 49 7" xfId="1313"/>
    <cellStyle name="Normal 49 8" xfId="1314"/>
    <cellStyle name="Normal 49 9" xfId="1315"/>
    <cellStyle name="Normal 5" xfId="1604"/>
    <cellStyle name="Normal 5 10" xfId="1316"/>
    <cellStyle name="Normal 5 11" xfId="1317"/>
    <cellStyle name="Normal 5 12" xfId="1318"/>
    <cellStyle name="Normal 5 13" xfId="1319"/>
    <cellStyle name="Normal 5 14" xfId="1320"/>
    <cellStyle name="Normal 5 15" xfId="1321"/>
    <cellStyle name="Normal 5 16" xfId="1322"/>
    <cellStyle name="Normal 5 17" xfId="1323"/>
    <cellStyle name="Normal 5 18" xfId="1324"/>
    <cellStyle name="Normal 5 19" xfId="1325"/>
    <cellStyle name="Normal 5 2" xfId="1326"/>
    <cellStyle name="Normal 5 20" xfId="1327"/>
    <cellStyle name="Normal 5 21" xfId="1328"/>
    <cellStyle name="Normal 5 22" xfId="1329"/>
    <cellStyle name="Normal 5 23" xfId="1330"/>
    <cellStyle name="Normal 5 24" xfId="1331"/>
    <cellStyle name="Normal 5 25" xfId="1332"/>
    <cellStyle name="Normal 5 26" xfId="1333"/>
    <cellStyle name="Normal 5 27" xfId="1334"/>
    <cellStyle name="Normal 5 28" xfId="1335"/>
    <cellStyle name="Normal 5 29" xfId="1336"/>
    <cellStyle name="Normal 5 3" xfId="1337"/>
    <cellStyle name="Normal 5 30" xfId="1338"/>
    <cellStyle name="Normal 5 31" xfId="1339"/>
    <cellStyle name="Normal 5 32" xfId="1340"/>
    <cellStyle name="Normal 5 4" xfId="1341"/>
    <cellStyle name="Normal 5 5" xfId="1342"/>
    <cellStyle name="Normal 5 6" xfId="1343"/>
    <cellStyle name="Normal 5 7" xfId="1344"/>
    <cellStyle name="Normal 5 8" xfId="1345"/>
    <cellStyle name="Normal 5 9" xfId="1346"/>
    <cellStyle name="Normal 50" xfId="1347"/>
    <cellStyle name="Normal 50 10" xfId="1348"/>
    <cellStyle name="Normal 50 11" xfId="1349"/>
    <cellStyle name="Normal 50 12" xfId="1350"/>
    <cellStyle name="Normal 50 2" xfId="1351"/>
    <cellStyle name="Normal 50 3" xfId="1352"/>
    <cellStyle name="Normal 50 4" xfId="1353"/>
    <cellStyle name="Normal 50 5" xfId="1354"/>
    <cellStyle name="Normal 50 6" xfId="1355"/>
    <cellStyle name="Normal 50 7" xfId="1356"/>
    <cellStyle name="Normal 50 8" xfId="1357"/>
    <cellStyle name="Normal 50 9" xfId="1358"/>
    <cellStyle name="Normal 51" xfId="1359"/>
    <cellStyle name="Normal 51 10" xfId="1360"/>
    <cellStyle name="Normal 51 11" xfId="1361"/>
    <cellStyle name="Normal 51 12" xfId="1362"/>
    <cellStyle name="Normal 51 2" xfId="1363"/>
    <cellStyle name="Normal 51 3" xfId="1364"/>
    <cellStyle name="Normal 51 4" xfId="1365"/>
    <cellStyle name="Normal 51 5" xfId="1366"/>
    <cellStyle name="Normal 51 6" xfId="1367"/>
    <cellStyle name="Normal 51 7" xfId="1368"/>
    <cellStyle name="Normal 51 8" xfId="1369"/>
    <cellStyle name="Normal 51 9" xfId="1370"/>
    <cellStyle name="Normal 52" xfId="1371"/>
    <cellStyle name="Normal 52 10" xfId="1372"/>
    <cellStyle name="Normal 52 11" xfId="1373"/>
    <cellStyle name="Normal 52 12" xfId="1374"/>
    <cellStyle name="Normal 52 2" xfId="1375"/>
    <cellStyle name="Normal 52 3" xfId="1376"/>
    <cellStyle name="Normal 52 4" xfId="1377"/>
    <cellStyle name="Normal 52 5" xfId="1378"/>
    <cellStyle name="Normal 52 6" xfId="1379"/>
    <cellStyle name="Normal 52 7" xfId="1380"/>
    <cellStyle name="Normal 52 8" xfId="1381"/>
    <cellStyle name="Normal 52 9" xfId="1382"/>
    <cellStyle name="Normal 53" xfId="1383"/>
    <cellStyle name="Normal 53 10" xfId="1384"/>
    <cellStyle name="Normal 53 11" xfId="1385"/>
    <cellStyle name="Normal 53 12" xfId="1386"/>
    <cellStyle name="Normal 53 2" xfId="1387"/>
    <cellStyle name="Normal 53 3" xfId="1388"/>
    <cellStyle name="Normal 53 4" xfId="1389"/>
    <cellStyle name="Normal 53 5" xfId="1390"/>
    <cellStyle name="Normal 53 6" xfId="1391"/>
    <cellStyle name="Normal 53 7" xfId="1392"/>
    <cellStyle name="Normal 53 8" xfId="1393"/>
    <cellStyle name="Normal 53 9" xfId="1394"/>
    <cellStyle name="Normal 54" xfId="1395"/>
    <cellStyle name="Normal 54 10" xfId="1396"/>
    <cellStyle name="Normal 54 11" xfId="1397"/>
    <cellStyle name="Normal 54 12" xfId="1398"/>
    <cellStyle name="Normal 54 2" xfId="1399"/>
    <cellStyle name="Normal 54 3" xfId="1400"/>
    <cellStyle name="Normal 54 4" xfId="1401"/>
    <cellStyle name="Normal 54 5" xfId="1402"/>
    <cellStyle name="Normal 54 6" xfId="1403"/>
    <cellStyle name="Normal 54 7" xfId="1404"/>
    <cellStyle name="Normal 54 8" xfId="1405"/>
    <cellStyle name="Normal 54 9" xfId="1406"/>
    <cellStyle name="Normal 55" xfId="1407"/>
    <cellStyle name="Normal 55 10" xfId="1408"/>
    <cellStyle name="Normal 55 11" xfId="1409"/>
    <cellStyle name="Normal 55 12" xfId="1410"/>
    <cellStyle name="Normal 55 2" xfId="1411"/>
    <cellStyle name="Normal 55 3" xfId="1412"/>
    <cellStyle name="Normal 55 4" xfId="1413"/>
    <cellStyle name="Normal 55 5" xfId="1414"/>
    <cellStyle name="Normal 55 6" xfId="1415"/>
    <cellStyle name="Normal 55 7" xfId="1416"/>
    <cellStyle name="Normal 55 8" xfId="1417"/>
    <cellStyle name="Normal 55 9" xfId="1418"/>
    <cellStyle name="Normal 56" xfId="1419"/>
    <cellStyle name="Normal 56 10" xfId="1420"/>
    <cellStyle name="Normal 56 11" xfId="1421"/>
    <cellStyle name="Normal 56 12" xfId="1422"/>
    <cellStyle name="Normal 56 2" xfId="1423"/>
    <cellStyle name="Normal 56 3" xfId="1424"/>
    <cellStyle name="Normal 56 4" xfId="1425"/>
    <cellStyle name="Normal 56 5" xfId="1426"/>
    <cellStyle name="Normal 56 6" xfId="1427"/>
    <cellStyle name="Normal 56 7" xfId="1428"/>
    <cellStyle name="Normal 56 8" xfId="1429"/>
    <cellStyle name="Normal 56 9" xfId="1430"/>
    <cellStyle name="Normal 57" xfId="1431"/>
    <cellStyle name="Normal 57 10" xfId="1432"/>
    <cellStyle name="Normal 57 11" xfId="1433"/>
    <cellStyle name="Normal 57 12" xfId="1434"/>
    <cellStyle name="Normal 57 2" xfId="1435"/>
    <cellStyle name="Normal 57 3" xfId="1436"/>
    <cellStyle name="Normal 57 4" xfId="1437"/>
    <cellStyle name="Normal 57 5" xfId="1438"/>
    <cellStyle name="Normal 57 6" xfId="1439"/>
    <cellStyle name="Normal 57 7" xfId="1440"/>
    <cellStyle name="Normal 57 8" xfId="1441"/>
    <cellStyle name="Normal 57 9" xfId="1442"/>
    <cellStyle name="Normal 58" xfId="1443"/>
    <cellStyle name="Normal 58 10" xfId="1444"/>
    <cellStyle name="Normal 58 11" xfId="1445"/>
    <cellStyle name="Normal 58 12" xfId="1446"/>
    <cellStyle name="Normal 58 2" xfId="1447"/>
    <cellStyle name="Normal 58 3" xfId="1448"/>
    <cellStyle name="Normal 58 4" xfId="1449"/>
    <cellStyle name="Normal 58 5" xfId="1450"/>
    <cellStyle name="Normal 58 6" xfId="1451"/>
    <cellStyle name="Normal 58 7" xfId="1452"/>
    <cellStyle name="Normal 58 8" xfId="1453"/>
    <cellStyle name="Normal 58 9" xfId="1454"/>
    <cellStyle name="Normal 59" xfId="1455"/>
    <cellStyle name="Normal 59 10" xfId="1456"/>
    <cellStyle name="Normal 59 11" xfId="1457"/>
    <cellStyle name="Normal 59 12" xfId="1458"/>
    <cellStyle name="Normal 59 2" xfId="1459"/>
    <cellStyle name="Normal 59 3" xfId="1460"/>
    <cellStyle name="Normal 59 4" xfId="1461"/>
    <cellStyle name="Normal 59 5" xfId="1462"/>
    <cellStyle name="Normal 59 6" xfId="1463"/>
    <cellStyle name="Normal 59 7" xfId="1464"/>
    <cellStyle name="Normal 59 8" xfId="1465"/>
    <cellStyle name="Normal 59 9" xfId="1466"/>
    <cellStyle name="Normal 60" xfId="1467"/>
    <cellStyle name="Normal 60 10" xfId="1468"/>
    <cellStyle name="Normal 60 2" xfId="1469"/>
    <cellStyle name="Normal 60 3" xfId="1470"/>
    <cellStyle name="Normal 60 4" xfId="1471"/>
    <cellStyle name="Normal 60 5" xfId="1472"/>
    <cellStyle name="Normal 60 6" xfId="1473"/>
    <cellStyle name="Normal 60 7" xfId="1474"/>
    <cellStyle name="Normal 60 8" xfId="1475"/>
    <cellStyle name="Normal 60 9" xfId="1476"/>
    <cellStyle name="Normal 61" xfId="1477"/>
    <cellStyle name="Normal 61 2" xfId="1478"/>
    <cellStyle name="Normal 62" xfId="1479"/>
    <cellStyle name="Normal 62 2" xfId="1480"/>
    <cellStyle name="Normal 63" xfId="1481"/>
    <cellStyle name="Normal 63 2" xfId="1482"/>
    <cellStyle name="Normal 64" xfId="1483"/>
    <cellStyle name="Normal 64 2" xfId="1484"/>
    <cellStyle name="Normal 65" xfId="1485"/>
    <cellStyle name="Normal 65 2" xfId="1486"/>
    <cellStyle name="Normal 66" xfId="1487"/>
    <cellStyle name="Normal 66 2" xfId="1488"/>
    <cellStyle name="Normal 67" xfId="1489"/>
    <cellStyle name="Normal 67 2" xfId="1490"/>
    <cellStyle name="Normal 68" xfId="1491"/>
    <cellStyle name="Normal 68 2" xfId="1492"/>
    <cellStyle name="Normal 7" xfId="1493"/>
    <cellStyle name="Normal 7 10" xfId="1494"/>
    <cellStyle name="Normal 7 11" xfId="1495"/>
    <cellStyle name="Normal 7 12" xfId="1496"/>
    <cellStyle name="Normal 7 13" xfId="1497"/>
    <cellStyle name="Normal 7 14" xfId="1498"/>
    <cellStyle name="Normal 7 15" xfId="1499"/>
    <cellStyle name="Normal 7 16" xfId="1500"/>
    <cellStyle name="Normal 7 17" xfId="1501"/>
    <cellStyle name="Normal 7 18" xfId="1502"/>
    <cellStyle name="Normal 7 19" xfId="1503"/>
    <cellStyle name="Normal 7 2" xfId="1504"/>
    <cellStyle name="Normal 7 20" xfId="1505"/>
    <cellStyle name="Normal 7 21" xfId="1506"/>
    <cellStyle name="Normal 7 22" xfId="1507"/>
    <cellStyle name="Normal 7 23" xfId="1508"/>
    <cellStyle name="Normal 7 24" xfId="1509"/>
    <cellStyle name="Normal 7 25" xfId="1510"/>
    <cellStyle name="Normal 7 26" xfId="1511"/>
    <cellStyle name="Normal 7 27" xfId="1512"/>
    <cellStyle name="Normal 7 28" xfId="1513"/>
    <cellStyle name="Normal 7 29" xfId="1514"/>
    <cellStyle name="Normal 7 3" xfId="1515"/>
    <cellStyle name="Normal 7 30" xfId="1516"/>
    <cellStyle name="Normal 7 31" xfId="1517"/>
    <cellStyle name="Normal 7 32" xfId="1518"/>
    <cellStyle name="Normal 7 33" xfId="1519"/>
    <cellStyle name="Normal 7 34" xfId="1520"/>
    <cellStyle name="Normal 7 35" xfId="1521"/>
    <cellStyle name="Normal 7 36" xfId="1522"/>
    <cellStyle name="Normal 7 4" xfId="1523"/>
    <cellStyle name="Normal 7 5" xfId="1524"/>
    <cellStyle name="Normal 7 6" xfId="1525"/>
    <cellStyle name="Normal 7 7" xfId="1526"/>
    <cellStyle name="Normal 7 8" xfId="1527"/>
    <cellStyle name="Normal 7 9" xfId="1528"/>
    <cellStyle name="Normal 8" xfId="1529"/>
    <cellStyle name="Normal 8 10" xfId="1530"/>
    <cellStyle name="Normal 8 11" xfId="1531"/>
    <cellStyle name="Normal 8 12" xfId="1532"/>
    <cellStyle name="Normal 8 13" xfId="1533"/>
    <cellStyle name="Normal 8 14" xfId="1534"/>
    <cellStyle name="Normal 8 15" xfId="1535"/>
    <cellStyle name="Normal 8 16" xfId="1536"/>
    <cellStyle name="Normal 8 17" xfId="1537"/>
    <cellStyle name="Normal 8 18" xfId="1538"/>
    <cellStyle name="Normal 8 19" xfId="1539"/>
    <cellStyle name="Normal 8 2" xfId="1540"/>
    <cellStyle name="Normal 8 20" xfId="1541"/>
    <cellStyle name="Normal 8 21" xfId="1542"/>
    <cellStyle name="Normal 8 22" xfId="1543"/>
    <cellStyle name="Normal 8 23" xfId="1544"/>
    <cellStyle name="Normal 8 24" xfId="1545"/>
    <cellStyle name="Normal 8 25" xfId="1546"/>
    <cellStyle name="Normal 8 26" xfId="1547"/>
    <cellStyle name="Normal 8 27" xfId="1548"/>
    <cellStyle name="Normal 8 28" xfId="1549"/>
    <cellStyle name="Normal 8 29" xfId="1550"/>
    <cellStyle name="Normal 8 3" xfId="1551"/>
    <cellStyle name="Normal 8 30" xfId="1552"/>
    <cellStyle name="Normal 8 31" xfId="1553"/>
    <cellStyle name="Normal 8 32" xfId="1554"/>
    <cellStyle name="Normal 8 33" xfId="1555"/>
    <cellStyle name="Normal 8 34" xfId="1556"/>
    <cellStyle name="Normal 8 35" xfId="1557"/>
    <cellStyle name="Normal 8 36" xfId="1558"/>
    <cellStyle name="Normal 8 4" xfId="1559"/>
    <cellStyle name="Normal 8 5" xfId="1560"/>
    <cellStyle name="Normal 8 6" xfId="1561"/>
    <cellStyle name="Normal 8 7" xfId="1562"/>
    <cellStyle name="Normal 8 8" xfId="1563"/>
    <cellStyle name="Normal 8 9" xfId="1564"/>
    <cellStyle name="Normal 9" xfId="1565"/>
    <cellStyle name="Normal 9 10" xfId="1566"/>
    <cellStyle name="Normal 9 11" xfId="1567"/>
    <cellStyle name="Normal 9 12" xfId="1568"/>
    <cellStyle name="Normal 9 13" xfId="1569"/>
    <cellStyle name="Normal 9 14" xfId="1570"/>
    <cellStyle name="Normal 9 15" xfId="1571"/>
    <cellStyle name="Normal 9 16" xfId="1572"/>
    <cellStyle name="Normal 9 17" xfId="1573"/>
    <cellStyle name="Normal 9 18" xfId="1574"/>
    <cellStyle name="Normal 9 19" xfId="1575"/>
    <cellStyle name="Normal 9 2" xfId="1576"/>
    <cellStyle name="Normal 9 20" xfId="1577"/>
    <cellStyle name="Normal 9 21" xfId="1578"/>
    <cellStyle name="Normal 9 22" xfId="1579"/>
    <cellStyle name="Normal 9 23" xfId="1580"/>
    <cellStyle name="Normal 9 24" xfId="1581"/>
    <cellStyle name="Normal 9 25" xfId="1582"/>
    <cellStyle name="Normal 9 26" xfId="1583"/>
    <cellStyle name="Normal 9 27" xfId="1584"/>
    <cellStyle name="Normal 9 28" xfId="1585"/>
    <cellStyle name="Normal 9 29" xfId="1586"/>
    <cellStyle name="Normal 9 3" xfId="1587"/>
    <cellStyle name="Normal 9 30" xfId="1588"/>
    <cellStyle name="Normal 9 31" xfId="1589"/>
    <cellStyle name="Normal 9 32" xfId="1590"/>
    <cellStyle name="Normal 9 33" xfId="1591"/>
    <cellStyle name="Normal 9 34" xfId="1592"/>
    <cellStyle name="Normal 9 35" xfId="1593"/>
    <cellStyle name="Normal 9 36" xfId="1594"/>
    <cellStyle name="Normal 9 4" xfId="1595"/>
    <cellStyle name="Normal 9 5" xfId="1596"/>
    <cellStyle name="Normal 9 6" xfId="1597"/>
    <cellStyle name="Normal 9 7" xfId="1598"/>
    <cellStyle name="Normal 9 8" xfId="1599"/>
    <cellStyle name="Normal 9 9" xfId="1600"/>
    <cellStyle name="Normal_Area Stats KPPK 2 2" xfId="1603"/>
    <cellStyle name="Normal_PEP Table 5-2" xfId="1601"/>
    <cellStyle name="Normal_PEP Table 5-3" xfId="16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hamad%20Muslimat/AppData/Local/Temp/Temp1_ANNUAL%20DATABASE.zip/3%20-%20RUBBER%20-%202201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3-22"/>
      <sheetName val="3-23"/>
      <sheetName val="3-24"/>
      <sheetName val="3-25"/>
      <sheetName val="3-26"/>
      <sheetName val="3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46"/>
  <sheetViews>
    <sheetView tabSelected="1" view="pageBreakPreview" zoomScaleNormal="100" zoomScaleSheetLayoutView="100" workbookViewId="0">
      <selection activeCell="D35" sqref="D35"/>
    </sheetView>
  </sheetViews>
  <sheetFormatPr defaultColWidth="8.1640625" defaultRowHeight="14.25"/>
  <cols>
    <col min="1" max="1" width="12.6640625" style="2" customWidth="1"/>
    <col min="2" max="3" width="18.6640625" style="2" customWidth="1"/>
    <col min="4" max="4" width="19.6640625" style="2" customWidth="1"/>
    <col min="5" max="5" width="23" style="2" customWidth="1"/>
    <col min="6" max="7" width="18.6640625" style="2" customWidth="1"/>
    <col min="8" max="9" width="17.6640625" style="2" customWidth="1"/>
    <col min="10" max="10" width="17.1640625" style="2" customWidth="1"/>
    <col min="11" max="11" width="8.1640625" style="1" customWidth="1"/>
    <col min="12" max="139" width="8.1640625" style="2" customWidth="1"/>
    <col min="140" max="140" width="9.6640625" style="2" customWidth="1"/>
    <col min="141" max="141" width="11.5" style="2" customWidth="1"/>
    <col min="142" max="142" width="11.1640625" style="2" customWidth="1"/>
    <col min="143" max="143" width="10" style="2" customWidth="1"/>
    <col min="144" max="144" width="17.6640625" style="2" customWidth="1"/>
    <col min="145" max="145" width="16.1640625" style="2" customWidth="1"/>
    <col min="146" max="151" width="0" style="2" hidden="1" customWidth="1"/>
    <col min="152" max="16384" width="8.1640625" style="2"/>
  </cols>
  <sheetData>
    <row r="1" spans="1:151" s="10" customFormat="1" ht="18.75" customHeight="1">
      <c r="J1" s="14"/>
      <c r="K1" s="11"/>
      <c r="EJ1" s="253"/>
      <c r="EK1" s="253"/>
      <c r="EL1" s="253"/>
      <c r="EM1" s="253"/>
      <c r="EN1" s="253"/>
      <c r="EO1" s="253"/>
      <c r="EP1" s="253"/>
      <c r="EQ1" s="253"/>
      <c r="ER1" s="253"/>
      <c r="ES1" s="253"/>
    </row>
    <row r="2" spans="1:151" s="10" customFormat="1" ht="18.75" customHeight="1">
      <c r="A2" s="252" t="s">
        <v>0</v>
      </c>
      <c r="B2" s="252"/>
      <c r="C2" s="252"/>
      <c r="D2" s="252"/>
      <c r="E2" s="252"/>
      <c r="F2" s="252"/>
      <c r="G2" s="252"/>
      <c r="H2" s="252"/>
      <c r="I2" s="252"/>
      <c r="J2" s="14"/>
      <c r="K2" s="11"/>
      <c r="EJ2" s="253"/>
      <c r="EK2" s="253"/>
      <c r="EL2" s="253"/>
      <c r="EM2" s="253"/>
      <c r="EN2" s="253"/>
      <c r="EO2" s="253"/>
      <c r="EP2" s="253"/>
      <c r="EQ2" s="253"/>
      <c r="ER2" s="253"/>
      <c r="ES2" s="253"/>
    </row>
    <row r="3" spans="1:151" s="10" customFormat="1" ht="18.75" customHeight="1">
      <c r="A3" s="252" t="s">
        <v>1</v>
      </c>
      <c r="B3" s="252"/>
      <c r="C3" s="252"/>
      <c r="D3" s="252"/>
      <c r="E3" s="252"/>
      <c r="F3" s="252"/>
      <c r="G3" s="252"/>
      <c r="H3" s="252"/>
      <c r="I3" s="252"/>
      <c r="J3" s="17"/>
      <c r="K3" s="11"/>
      <c r="EJ3" s="253"/>
      <c r="EK3" s="253"/>
      <c r="EL3" s="253"/>
      <c r="EM3" s="253"/>
      <c r="EN3" s="253"/>
      <c r="EO3" s="253"/>
      <c r="EP3" s="253"/>
      <c r="EQ3" s="253"/>
      <c r="ER3" s="253"/>
      <c r="ES3" s="253"/>
    </row>
    <row r="4" spans="1:151" s="10" customFormat="1" ht="18.75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1"/>
    </row>
    <row r="5" spans="1:151" s="10" customFormat="1" ht="30.75" customHeight="1">
      <c r="A5" s="250" t="s">
        <v>5</v>
      </c>
      <c r="B5" s="251" t="s">
        <v>97</v>
      </c>
      <c r="C5" s="251" t="s">
        <v>96</v>
      </c>
      <c r="D5" s="251" t="s">
        <v>95</v>
      </c>
      <c r="E5" s="251" t="s">
        <v>94</v>
      </c>
      <c r="F5" s="251" t="s">
        <v>93</v>
      </c>
      <c r="G5" s="251"/>
      <c r="H5" s="251" t="s">
        <v>98</v>
      </c>
      <c r="I5" s="250"/>
      <c r="J5" s="108"/>
      <c r="K5" s="11"/>
    </row>
    <row r="6" spans="1:151" s="19" customFormat="1" ht="37.5" customHeight="1">
      <c r="A6" s="250"/>
      <c r="B6" s="251"/>
      <c r="C6" s="251"/>
      <c r="D6" s="251"/>
      <c r="E6" s="251"/>
      <c r="F6" s="107" t="s">
        <v>92</v>
      </c>
      <c r="G6" s="107" t="s">
        <v>68</v>
      </c>
      <c r="H6" s="107" t="s">
        <v>113</v>
      </c>
      <c r="I6" s="107" t="s">
        <v>114</v>
      </c>
      <c r="J6" s="109"/>
      <c r="K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</row>
    <row r="7" spans="1:151" s="19" customFormat="1" ht="18.75" hidden="1" customHeight="1">
      <c r="A7" s="4">
        <v>1990</v>
      </c>
      <c r="B7" s="5">
        <v>11408</v>
      </c>
      <c r="C7" s="109">
        <v>31191</v>
      </c>
      <c r="D7" s="20"/>
      <c r="E7" s="6">
        <v>2.71</v>
      </c>
      <c r="F7" s="20">
        <v>27779</v>
      </c>
      <c r="G7" s="7">
        <v>111.712</v>
      </c>
      <c r="H7" s="8">
        <v>4221</v>
      </c>
      <c r="I7" s="8">
        <v>3364</v>
      </c>
      <c r="J7" s="18"/>
      <c r="K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</row>
    <row r="8" spans="1:151" s="19" customFormat="1" ht="18.75" hidden="1" customHeight="1">
      <c r="A8" s="4" t="s">
        <v>7</v>
      </c>
      <c r="B8" s="5">
        <v>11226</v>
      </c>
      <c r="C8" s="109">
        <v>29065</v>
      </c>
      <c r="D8" s="5"/>
      <c r="E8" s="6">
        <v>2.4</v>
      </c>
      <c r="F8" s="5">
        <v>25871</v>
      </c>
      <c r="G8" s="7">
        <v>83.427999999999997</v>
      </c>
      <c r="H8" s="8">
        <v>3261</v>
      </c>
      <c r="I8" s="8">
        <v>2458</v>
      </c>
      <c r="J8" s="18"/>
      <c r="K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</row>
    <row r="9" spans="1:151" s="19" customFormat="1" ht="18.75" hidden="1" customHeight="1">
      <c r="A9" s="4" t="s">
        <v>8</v>
      </c>
      <c r="B9" s="5">
        <v>10157</v>
      </c>
      <c r="C9" s="109">
        <v>26515</v>
      </c>
      <c r="D9" s="5"/>
      <c r="E9" s="6">
        <v>2.4</v>
      </c>
      <c r="F9" s="5">
        <v>22979</v>
      </c>
      <c r="G9" s="7">
        <v>56.725000000000001</v>
      </c>
      <c r="H9" s="8">
        <v>2890</v>
      </c>
      <c r="I9" s="8">
        <v>1836</v>
      </c>
      <c r="J9" s="18"/>
      <c r="K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</row>
    <row r="10" spans="1:151" s="19" customFormat="1" ht="18.75" hidden="1" customHeight="1">
      <c r="A10" s="4">
        <v>1993</v>
      </c>
      <c r="B10" s="5">
        <v>9101</v>
      </c>
      <c r="C10" s="109">
        <v>18003</v>
      </c>
      <c r="D10" s="5"/>
      <c r="E10" s="6">
        <v>2.4</v>
      </c>
      <c r="F10" s="5">
        <v>16720</v>
      </c>
      <c r="G10" s="7">
        <v>62.656999999999996</v>
      </c>
      <c r="H10" s="8">
        <v>4744</v>
      </c>
      <c r="I10" s="8">
        <v>2367</v>
      </c>
      <c r="J10" s="18"/>
      <c r="K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</row>
    <row r="11" spans="1:151" s="19" customFormat="1" ht="18.75" hidden="1" customHeight="1">
      <c r="A11" s="4" t="s">
        <v>9</v>
      </c>
      <c r="B11" s="5">
        <v>8655</v>
      </c>
      <c r="C11" s="109">
        <v>16370</v>
      </c>
      <c r="D11" s="5"/>
      <c r="E11" s="6">
        <v>2.4</v>
      </c>
      <c r="F11" s="5">
        <v>22714</v>
      </c>
      <c r="G11" s="7">
        <v>118.675</v>
      </c>
      <c r="H11" s="8">
        <v>6746</v>
      </c>
      <c r="I11" s="8">
        <v>3851</v>
      </c>
      <c r="J11" s="18"/>
      <c r="K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</row>
    <row r="12" spans="1:151" s="19" customFormat="1" ht="18.75" hidden="1" customHeight="1">
      <c r="A12" s="4" t="s">
        <v>10</v>
      </c>
      <c r="B12" s="5">
        <v>9837</v>
      </c>
      <c r="C12" s="109">
        <v>15796</v>
      </c>
      <c r="D12" s="5"/>
      <c r="E12" s="6">
        <v>2.4</v>
      </c>
      <c r="F12" s="5">
        <v>14894</v>
      </c>
      <c r="G12" s="7">
        <v>103.627</v>
      </c>
      <c r="H12" s="8">
        <v>8076</v>
      </c>
      <c r="I12" s="8">
        <v>5058</v>
      </c>
      <c r="J12" s="18"/>
      <c r="K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</row>
    <row r="13" spans="1:151" s="19" customFormat="1" ht="18.75" hidden="1" customHeight="1">
      <c r="A13" s="4" t="s">
        <v>11</v>
      </c>
      <c r="B13" s="5">
        <v>9824</v>
      </c>
      <c r="C13" s="109">
        <v>16042</v>
      </c>
      <c r="D13" s="5"/>
      <c r="E13" s="6">
        <v>2.4</v>
      </c>
      <c r="F13" s="5">
        <v>20568</v>
      </c>
      <c r="G13" s="7">
        <v>129.69399999999999</v>
      </c>
      <c r="H13" s="8">
        <v>7808</v>
      </c>
      <c r="I13" s="8">
        <v>4570</v>
      </c>
      <c r="J13" s="18"/>
      <c r="K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</row>
    <row r="14" spans="1:151" s="19" customFormat="1" ht="18.75" hidden="1" customHeight="1">
      <c r="A14" s="4" t="s">
        <v>12</v>
      </c>
      <c r="B14" s="5">
        <v>10286</v>
      </c>
      <c r="C14" s="109">
        <v>18035</v>
      </c>
      <c r="D14" s="5"/>
      <c r="E14" s="6">
        <v>2.4</v>
      </c>
      <c r="F14" s="5">
        <v>25728</v>
      </c>
      <c r="G14" s="7">
        <v>300.62</v>
      </c>
      <c r="H14" s="8">
        <v>14748</v>
      </c>
      <c r="I14" s="8">
        <v>9528</v>
      </c>
      <c r="J14" s="18"/>
      <c r="K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</row>
    <row r="15" spans="1:151" s="19" customFormat="1" ht="18.75" hidden="1" customHeight="1">
      <c r="A15" s="4">
        <v>1998</v>
      </c>
      <c r="B15" s="5">
        <v>11459</v>
      </c>
      <c r="C15" s="109">
        <v>19093</v>
      </c>
      <c r="D15" s="5"/>
      <c r="E15" s="6">
        <v>2.4</v>
      </c>
      <c r="F15" s="5">
        <v>18697</v>
      </c>
      <c r="G15" s="7">
        <v>364.31799999999998</v>
      </c>
      <c r="H15" s="8">
        <v>21756</v>
      </c>
      <c r="I15" s="8">
        <v>14796</v>
      </c>
      <c r="J15" s="18"/>
      <c r="K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</row>
    <row r="16" spans="1:151" s="19" customFormat="1" ht="18.75" hidden="1" customHeight="1">
      <c r="A16" s="4">
        <v>1999</v>
      </c>
      <c r="B16" s="5">
        <v>12259</v>
      </c>
      <c r="C16" s="109">
        <v>21620</v>
      </c>
      <c r="D16" s="5"/>
      <c r="E16" s="6">
        <v>2.4</v>
      </c>
      <c r="F16" s="5">
        <v>21668</v>
      </c>
      <c r="G16" s="7">
        <v>406.14499999999998</v>
      </c>
      <c r="H16" s="8">
        <v>21945</v>
      </c>
      <c r="I16" s="8">
        <v>14737</v>
      </c>
      <c r="J16" s="18"/>
      <c r="K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</row>
    <row r="17" spans="1:11" s="10" customFormat="1" ht="18.75" hidden="1" customHeight="1">
      <c r="A17" s="4">
        <v>2000</v>
      </c>
      <c r="B17" s="5">
        <v>13390</v>
      </c>
      <c r="C17" s="109">
        <v>24114</v>
      </c>
      <c r="D17" s="5">
        <v>1350</v>
      </c>
      <c r="E17" s="6">
        <v>4</v>
      </c>
      <c r="F17" s="5">
        <v>22944</v>
      </c>
      <c r="G17" s="7">
        <v>362.25</v>
      </c>
      <c r="H17" s="8">
        <v>13313</v>
      </c>
      <c r="I17" s="8">
        <v>11632</v>
      </c>
      <c r="J17" s="9"/>
      <c r="K17" s="11"/>
    </row>
    <row r="18" spans="1:11" s="10" customFormat="1" ht="18.75" hidden="1" customHeight="1">
      <c r="A18" s="12">
        <v>2001</v>
      </c>
      <c r="B18" s="5">
        <v>13623</v>
      </c>
      <c r="C18" s="109">
        <v>27100</v>
      </c>
      <c r="D18" s="5">
        <v>1550</v>
      </c>
      <c r="E18" s="6">
        <v>3.96</v>
      </c>
      <c r="F18" s="5">
        <v>25508</v>
      </c>
      <c r="G18" s="7">
        <v>187.34200000000001</v>
      </c>
      <c r="H18" s="8">
        <v>7315</v>
      </c>
      <c r="I18" s="8">
        <v>4949</v>
      </c>
      <c r="J18" s="9"/>
      <c r="K18" s="11"/>
    </row>
    <row r="19" spans="1:11" s="10" customFormat="1" ht="18.75" hidden="1" customHeight="1">
      <c r="A19" s="12">
        <v>2002</v>
      </c>
      <c r="B19" s="5">
        <v>13930</v>
      </c>
      <c r="C19" s="109">
        <v>24092</v>
      </c>
      <c r="D19" s="5">
        <v>1700</v>
      </c>
      <c r="E19" s="6">
        <v>3.44</v>
      </c>
      <c r="F19" s="5">
        <v>23084</v>
      </c>
      <c r="G19" s="7">
        <v>147.18199999999999</v>
      </c>
      <c r="H19" s="8">
        <v>7295</v>
      </c>
      <c r="I19" s="8">
        <v>4584</v>
      </c>
      <c r="J19" s="9"/>
      <c r="K19" s="11"/>
    </row>
    <row r="20" spans="1:11" s="10" customFormat="1" ht="18.75" hidden="1" customHeight="1">
      <c r="A20" s="12">
        <v>2003</v>
      </c>
      <c r="B20" s="5">
        <v>13876</v>
      </c>
      <c r="C20" s="109">
        <v>21108</v>
      </c>
      <c r="D20" s="5">
        <v>2000</v>
      </c>
      <c r="E20" s="6">
        <v>3.02</v>
      </c>
      <c r="F20" s="5">
        <v>19521</v>
      </c>
      <c r="G20" s="7">
        <v>124.866</v>
      </c>
      <c r="H20" s="8">
        <v>8361</v>
      </c>
      <c r="I20" s="8">
        <v>4424</v>
      </c>
      <c r="J20" s="9"/>
      <c r="K20" s="11"/>
    </row>
    <row r="21" spans="1:11" s="10" customFormat="1" ht="18.75" hidden="1" customHeight="1">
      <c r="A21" s="12">
        <v>2004</v>
      </c>
      <c r="B21" s="5">
        <v>12990</v>
      </c>
      <c r="C21" s="109">
        <v>20098</v>
      </c>
      <c r="D21" s="5">
        <v>2400</v>
      </c>
      <c r="E21" s="6">
        <v>3.08</v>
      </c>
      <c r="F21" s="5">
        <v>19683</v>
      </c>
      <c r="G21" s="7">
        <v>120.2</v>
      </c>
      <c r="H21" s="8">
        <v>7422</v>
      </c>
      <c r="I21" s="8">
        <v>4027</v>
      </c>
      <c r="J21" s="9"/>
      <c r="K21" s="11"/>
    </row>
    <row r="22" spans="1:11" s="10" customFormat="1" ht="18.75" hidden="1" customHeight="1">
      <c r="A22" s="12">
        <v>2005</v>
      </c>
      <c r="B22" s="5">
        <v>12722</v>
      </c>
      <c r="C22" s="109">
        <v>19099</v>
      </c>
      <c r="D22" s="5">
        <v>2900</v>
      </c>
      <c r="E22" s="6">
        <v>3.02</v>
      </c>
      <c r="F22" s="5">
        <v>18232</v>
      </c>
      <c r="G22" s="7">
        <v>122.4</v>
      </c>
      <c r="H22" s="8">
        <v>7266</v>
      </c>
      <c r="I22" s="8">
        <v>4272</v>
      </c>
      <c r="J22" s="9"/>
      <c r="K22" s="11"/>
    </row>
    <row r="23" spans="1:11" s="10" customFormat="1" ht="18.75" hidden="1" customHeight="1">
      <c r="A23" s="12">
        <v>2006</v>
      </c>
      <c r="B23" s="5">
        <v>12128</v>
      </c>
      <c r="C23" s="109">
        <v>19092</v>
      </c>
      <c r="D23" s="5">
        <v>3200</v>
      </c>
      <c r="E23" s="6">
        <v>3.4</v>
      </c>
      <c r="F23" s="5">
        <v>16602</v>
      </c>
      <c r="G23" s="7">
        <v>144.6</v>
      </c>
      <c r="H23" s="8">
        <v>9129</v>
      </c>
      <c r="I23" s="8">
        <v>6099</v>
      </c>
      <c r="J23" s="9"/>
      <c r="K23" s="11"/>
    </row>
    <row r="24" spans="1:11" s="10" customFormat="1" ht="18.75" hidden="1" customHeight="1">
      <c r="A24" s="12">
        <v>2007</v>
      </c>
      <c r="B24" s="5">
        <v>13023</v>
      </c>
      <c r="C24" s="109">
        <v>20090</v>
      </c>
      <c r="D24" s="5">
        <v>3800</v>
      </c>
      <c r="E24" s="6">
        <v>3.6</v>
      </c>
      <c r="F24" s="5">
        <v>15065</v>
      </c>
      <c r="G24" s="7">
        <v>187.9</v>
      </c>
      <c r="H24" s="8">
        <v>13650</v>
      </c>
      <c r="I24" s="8">
        <v>9194</v>
      </c>
      <c r="J24" s="9"/>
      <c r="K24" s="11"/>
    </row>
    <row r="25" spans="1:11" s="10" customFormat="1" ht="18.75" hidden="1" customHeight="1">
      <c r="A25" s="12">
        <v>2008</v>
      </c>
      <c r="B25" s="5">
        <v>13487</v>
      </c>
      <c r="C25" s="109">
        <v>22218</v>
      </c>
      <c r="D25" s="5">
        <v>4155</v>
      </c>
      <c r="E25" s="6">
        <v>4</v>
      </c>
      <c r="F25" s="5">
        <v>13391</v>
      </c>
      <c r="G25" s="7">
        <v>172.1</v>
      </c>
      <c r="H25" s="8">
        <v>14177</v>
      </c>
      <c r="I25" s="8">
        <v>8467</v>
      </c>
      <c r="J25" s="9"/>
      <c r="K25" s="11"/>
    </row>
    <row r="26" spans="1:11" s="10" customFormat="1" ht="18.75" hidden="1" customHeight="1">
      <c r="A26" s="12">
        <v>2009</v>
      </c>
      <c r="B26" s="5">
        <v>13618</v>
      </c>
      <c r="C26" s="109">
        <v>21915</v>
      </c>
      <c r="D26" s="5">
        <v>6050</v>
      </c>
      <c r="E26" s="6">
        <v>4.2</v>
      </c>
      <c r="F26" s="5">
        <v>13122</v>
      </c>
      <c r="G26" s="7">
        <v>156.1</v>
      </c>
      <c r="H26" s="8">
        <v>13290</v>
      </c>
      <c r="I26" s="8">
        <v>7963</v>
      </c>
      <c r="J26" s="9"/>
      <c r="K26" s="11"/>
    </row>
    <row r="27" spans="1:11" s="10" customFormat="1" ht="18.75" customHeight="1">
      <c r="A27" s="114">
        <v>2010</v>
      </c>
      <c r="B27" s="5">
        <v>14174</v>
      </c>
      <c r="C27" s="109">
        <v>24227</v>
      </c>
      <c r="D27" s="5">
        <v>7069</v>
      </c>
      <c r="E27" s="6">
        <v>4.4000000000000004</v>
      </c>
      <c r="F27" s="5">
        <v>14077</v>
      </c>
      <c r="G27" s="7">
        <v>199.3</v>
      </c>
      <c r="H27" s="8">
        <v>15984</v>
      </c>
      <c r="I27" s="8">
        <v>10097</v>
      </c>
      <c r="J27" s="9"/>
      <c r="K27" s="11"/>
    </row>
    <row r="28" spans="1:11" s="10" customFormat="1" ht="18.75" customHeight="1">
      <c r="A28" s="114">
        <v>2011</v>
      </c>
      <c r="B28" s="5">
        <v>14671</v>
      </c>
      <c r="C28" s="109">
        <v>25600</v>
      </c>
      <c r="D28" s="5">
        <v>7828</v>
      </c>
      <c r="E28" s="6">
        <v>4.5999999999999996</v>
      </c>
      <c r="F28" s="5">
        <v>14201</v>
      </c>
      <c r="G28" s="7">
        <v>285.26900000000001</v>
      </c>
      <c r="H28" s="8">
        <v>22691</v>
      </c>
      <c r="I28" s="8">
        <v>13939</v>
      </c>
      <c r="J28" s="9"/>
      <c r="K28" s="11"/>
    </row>
    <row r="29" spans="1:11" s="14" customFormat="1" ht="18.75" customHeight="1">
      <c r="A29" s="114">
        <v>2012</v>
      </c>
      <c r="B29" s="5">
        <v>14791</v>
      </c>
      <c r="C29" s="109">
        <v>26000</v>
      </c>
      <c r="D29" s="5">
        <v>9303</v>
      </c>
      <c r="E29" s="6">
        <v>4.8</v>
      </c>
      <c r="F29" s="5">
        <v>10694.63</v>
      </c>
      <c r="G29" s="7">
        <v>248.27056999999999</v>
      </c>
      <c r="H29" s="8">
        <v>25388</v>
      </c>
      <c r="I29" s="8">
        <v>16349</v>
      </c>
      <c r="J29" s="13"/>
    </row>
    <row r="30" spans="1:11" s="14" customFormat="1" ht="18.75" customHeight="1">
      <c r="A30" s="114">
        <v>2013</v>
      </c>
      <c r="B30" s="5">
        <v>15130</v>
      </c>
      <c r="C30" s="109">
        <v>26500</v>
      </c>
      <c r="D30" s="5">
        <v>9480</v>
      </c>
      <c r="E30" s="6">
        <v>5</v>
      </c>
      <c r="F30" s="5">
        <v>12659.06</v>
      </c>
      <c r="G30" s="7">
        <v>277.32591000000002</v>
      </c>
      <c r="H30" s="8">
        <v>26315</v>
      </c>
      <c r="I30" s="8">
        <v>16668</v>
      </c>
      <c r="J30" s="13"/>
    </row>
    <row r="31" spans="1:11" s="14" customFormat="1" ht="18.75" customHeight="1">
      <c r="A31" s="115">
        <v>2014</v>
      </c>
      <c r="B31" s="5">
        <v>16021</v>
      </c>
      <c r="C31" s="18">
        <v>27500</v>
      </c>
      <c r="D31" s="5">
        <v>9550</v>
      </c>
      <c r="E31" s="116">
        <v>5.2</v>
      </c>
      <c r="F31" s="5">
        <v>13431.77</v>
      </c>
      <c r="G31" s="117">
        <v>404.62867999999997</v>
      </c>
      <c r="H31" s="8">
        <v>32345</v>
      </c>
      <c r="I31" s="8">
        <v>22516</v>
      </c>
      <c r="J31" s="15"/>
    </row>
    <row r="32" spans="1:11" s="14" customFormat="1" ht="18.75" customHeight="1">
      <c r="A32" s="115">
        <v>2015</v>
      </c>
      <c r="B32" s="5">
        <v>16333</v>
      </c>
      <c r="C32" s="5">
        <v>28300</v>
      </c>
      <c r="D32" s="5">
        <v>10000</v>
      </c>
      <c r="E32" s="118">
        <v>5.4</v>
      </c>
      <c r="F32" s="5">
        <v>13624</v>
      </c>
      <c r="G32" s="119">
        <v>513.87</v>
      </c>
      <c r="H32" s="8">
        <v>43784</v>
      </c>
      <c r="I32" s="8">
        <v>28031</v>
      </c>
      <c r="J32" s="15"/>
    </row>
    <row r="33" spans="1:11" s="14" customFormat="1" ht="18.75" customHeight="1">
      <c r="A33" s="115">
        <v>2016</v>
      </c>
      <c r="B33" s="5">
        <v>16768</v>
      </c>
      <c r="C33" s="5">
        <v>29245</v>
      </c>
      <c r="D33" s="5">
        <v>10250</v>
      </c>
      <c r="E33" s="118">
        <v>5.6</v>
      </c>
      <c r="F33" s="5">
        <v>12198.8</v>
      </c>
      <c r="G33" s="119">
        <v>490.17374000000001</v>
      </c>
      <c r="H33" s="8">
        <v>43114</v>
      </c>
      <c r="I33" s="8">
        <v>26400</v>
      </c>
      <c r="J33" s="15"/>
    </row>
    <row r="34" spans="1:11" s="14" customFormat="1" ht="18.75" customHeight="1">
      <c r="A34" s="115">
        <v>2017</v>
      </c>
      <c r="B34" s="5">
        <v>17087</v>
      </c>
      <c r="C34" s="5">
        <v>30433</v>
      </c>
      <c r="D34" s="5">
        <v>10550</v>
      </c>
      <c r="E34" s="118">
        <v>5.8</v>
      </c>
      <c r="F34" s="5">
        <v>11640.16</v>
      </c>
      <c r="G34" s="119">
        <v>308.87</v>
      </c>
      <c r="H34" s="8">
        <v>25402</v>
      </c>
      <c r="I34" s="8">
        <v>16275</v>
      </c>
      <c r="J34" s="15"/>
    </row>
    <row r="35" spans="1:11" s="14" customFormat="1" ht="18.75" customHeight="1">
      <c r="A35" s="115">
        <v>2018</v>
      </c>
      <c r="B35" s="5">
        <v>7176</v>
      </c>
      <c r="C35" s="5">
        <v>32292</v>
      </c>
      <c r="D35" s="5">
        <v>10850</v>
      </c>
      <c r="E35" s="118">
        <v>6</v>
      </c>
      <c r="F35" s="5">
        <v>11713.78</v>
      </c>
      <c r="G35" s="119">
        <v>200.95248000000001</v>
      </c>
      <c r="H35" s="8">
        <v>16894</v>
      </c>
      <c r="I35" s="8">
        <v>10292</v>
      </c>
      <c r="J35" s="15"/>
    </row>
    <row r="36" spans="1:11" s="14" customFormat="1" ht="18.75" customHeight="1">
      <c r="A36" s="115">
        <v>2019</v>
      </c>
      <c r="B36" s="5">
        <v>7299</v>
      </c>
      <c r="C36" s="5">
        <v>33940</v>
      </c>
      <c r="D36" s="5">
        <v>11150</v>
      </c>
      <c r="E36" s="118">
        <v>6.2</v>
      </c>
      <c r="F36" s="5">
        <v>9819.8100000000013</v>
      </c>
      <c r="G36" s="119">
        <v>145.54085999999998</v>
      </c>
      <c r="H36" s="8">
        <v>14902</v>
      </c>
      <c r="I36" s="8">
        <v>8389</v>
      </c>
      <c r="J36" s="15"/>
    </row>
    <row r="37" spans="1:11" s="14" customFormat="1" ht="18.75" customHeight="1">
      <c r="A37" s="120">
        <v>2020</v>
      </c>
      <c r="B37" s="111">
        <v>8022</v>
      </c>
      <c r="C37" s="111">
        <v>30804</v>
      </c>
      <c r="D37" s="111">
        <v>11155</v>
      </c>
      <c r="E37" s="121">
        <v>6.4</v>
      </c>
      <c r="F37" s="111">
        <v>8488.4599999999973</v>
      </c>
      <c r="G37" s="122">
        <v>120.80022999999998</v>
      </c>
      <c r="H37" s="16">
        <v>14158</v>
      </c>
      <c r="I37" s="16">
        <v>7847</v>
      </c>
      <c r="J37" s="15"/>
    </row>
    <row r="38" spans="1:11" s="10" customFormat="1" ht="18.75" customHeight="1">
      <c r="A38" s="21" t="s">
        <v>23</v>
      </c>
      <c r="B38" s="11"/>
      <c r="C38" s="11"/>
      <c r="D38" s="11"/>
      <c r="E38" s="11"/>
      <c r="F38" s="11"/>
      <c r="G38" s="11"/>
      <c r="I38" s="21"/>
      <c r="K38" s="11"/>
    </row>
    <row r="39" spans="1:11" s="10" customFormat="1" ht="18.75" customHeight="1">
      <c r="A39" s="10" t="s">
        <v>13</v>
      </c>
      <c r="K39" s="11"/>
    </row>
    <row r="40" spans="1:11" s="10" customFormat="1" ht="18.75" customHeight="1">
      <c r="A40" s="10" t="s">
        <v>90</v>
      </c>
      <c r="K40" s="11"/>
    </row>
    <row r="41" spans="1:11" s="10" customFormat="1" ht="18.75" customHeight="1">
      <c r="K41" s="11"/>
    </row>
    <row r="46" spans="1:11">
      <c r="A46" s="3"/>
      <c r="B46" s="3"/>
      <c r="C46" s="3"/>
      <c r="D46" s="3"/>
      <c r="E46" s="3"/>
      <c r="F46" s="3"/>
      <c r="G46" s="3"/>
      <c r="H46" s="3"/>
      <c r="I46" s="3"/>
      <c r="J46" s="3"/>
    </row>
  </sheetData>
  <mergeCells count="10">
    <mergeCell ref="A5:A6"/>
    <mergeCell ref="H5:I5"/>
    <mergeCell ref="A2:I2"/>
    <mergeCell ref="EJ1:ES3"/>
    <mergeCell ref="A3:I3"/>
    <mergeCell ref="F5:G5"/>
    <mergeCell ref="E5:E6"/>
    <mergeCell ref="D5:D6"/>
    <mergeCell ref="C5:C6"/>
    <mergeCell ref="B5:B6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9"/>
  <sheetViews>
    <sheetView view="pageBreakPreview" zoomScaleSheetLayoutView="100" workbookViewId="0">
      <selection activeCell="J42" sqref="J42"/>
    </sheetView>
  </sheetViews>
  <sheetFormatPr defaultColWidth="7" defaultRowHeight="12.75"/>
  <cols>
    <col min="1" max="1" width="11.6640625" style="80" customWidth="1"/>
    <col min="2" max="2" width="13.1640625" style="80" customWidth="1"/>
    <col min="3" max="3" width="8.6640625" style="80" customWidth="1"/>
    <col min="4" max="4" width="13.1640625" style="80" customWidth="1"/>
    <col min="5" max="5" width="8.6640625" style="80" customWidth="1"/>
    <col min="6" max="6" width="13.1640625" style="80" customWidth="1"/>
    <col min="7" max="7" width="8.6640625" style="80" customWidth="1"/>
    <col min="8" max="8" width="13.1640625" style="80" customWidth="1"/>
    <col min="9" max="9" width="8.6640625" style="80" customWidth="1"/>
    <col min="10" max="10" width="13.1640625" style="92" customWidth="1"/>
    <col min="11" max="11" width="8.6640625" style="80" customWidth="1"/>
    <col min="12" max="12" width="13.1640625" style="80" customWidth="1"/>
    <col min="13" max="13" width="8.6640625" style="80" customWidth="1"/>
    <col min="14" max="14" width="13.1640625" style="80" customWidth="1"/>
    <col min="15" max="15" width="8.6640625" style="80" customWidth="1"/>
    <col min="16" max="16" width="13.1640625" style="80" customWidth="1"/>
    <col min="17" max="17" width="8.6640625" style="80" customWidth="1"/>
    <col min="18" max="18" width="13.1640625" style="80" customWidth="1"/>
    <col min="19" max="23" width="7" style="79" customWidth="1"/>
    <col min="24" max="24" width="5.6640625" style="80" customWidth="1"/>
    <col min="25" max="16384" width="7" style="80"/>
  </cols>
  <sheetData>
    <row r="2" spans="1:23" s="83" customFormat="1" ht="18.75" customHeight="1">
      <c r="A2" s="252" t="s">
        <v>155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82"/>
      <c r="T2" s="82"/>
      <c r="U2" s="82"/>
      <c r="V2" s="82"/>
      <c r="W2" s="82"/>
    </row>
    <row r="3" spans="1:23" s="83" customFormat="1" ht="18.75" customHeight="1">
      <c r="A3" s="252" t="s">
        <v>52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82"/>
      <c r="T3" s="82"/>
      <c r="U3" s="82"/>
      <c r="V3" s="82"/>
      <c r="W3" s="82"/>
    </row>
    <row r="4" spans="1:23" s="83" customFormat="1" ht="18.75" customHeight="1">
      <c r="A4" s="252" t="s">
        <v>44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82"/>
      <c r="T4" s="82"/>
      <c r="U4" s="82"/>
      <c r="V4" s="82"/>
      <c r="W4" s="82"/>
    </row>
    <row r="5" spans="1:23" s="83" customFormat="1" ht="18.75" customHeight="1">
      <c r="A5" s="91"/>
      <c r="B5" s="91"/>
      <c r="C5" s="91"/>
      <c r="D5" s="91"/>
      <c r="E5" s="91"/>
      <c r="F5" s="91"/>
      <c r="G5" s="91"/>
      <c r="H5" s="91"/>
      <c r="I5" s="91"/>
      <c r="J5" s="90"/>
      <c r="K5" s="91"/>
      <c r="L5" s="91"/>
      <c r="M5" s="91"/>
      <c r="N5" s="91"/>
      <c r="O5" s="91"/>
      <c r="P5" s="91"/>
      <c r="Q5" s="91"/>
      <c r="R5" s="91"/>
      <c r="S5" s="82"/>
      <c r="T5" s="82"/>
      <c r="U5" s="82"/>
      <c r="V5" s="82"/>
      <c r="W5" s="82"/>
    </row>
    <row r="6" spans="1:23" s="83" customFormat="1" ht="18.75" customHeight="1">
      <c r="A6" s="278" t="s">
        <v>2</v>
      </c>
      <c r="B6" s="280" t="s">
        <v>45</v>
      </c>
      <c r="C6" s="281"/>
      <c r="D6" s="282" t="s">
        <v>46</v>
      </c>
      <c r="E6" s="283"/>
      <c r="F6" s="282" t="s">
        <v>47</v>
      </c>
      <c r="G6" s="283"/>
      <c r="H6" s="282" t="s">
        <v>24</v>
      </c>
      <c r="I6" s="284"/>
      <c r="J6" s="285" t="s">
        <v>55</v>
      </c>
      <c r="K6" s="286"/>
      <c r="L6" s="285" t="s">
        <v>85</v>
      </c>
      <c r="M6" s="287"/>
      <c r="N6" s="285" t="s">
        <v>57</v>
      </c>
      <c r="O6" s="286"/>
      <c r="P6" s="280" t="s">
        <v>53</v>
      </c>
      <c r="Q6" s="284"/>
      <c r="R6" s="288" t="s">
        <v>48</v>
      </c>
      <c r="S6" s="81"/>
      <c r="T6" s="82"/>
      <c r="U6" s="82"/>
      <c r="V6" s="82"/>
      <c r="W6" s="82"/>
    </row>
    <row r="7" spans="1:23" s="83" customFormat="1" ht="18.75" customHeight="1">
      <c r="A7" s="279"/>
      <c r="B7" s="123" t="s">
        <v>50</v>
      </c>
      <c r="C7" s="124" t="s">
        <v>27</v>
      </c>
      <c r="D7" s="125" t="s">
        <v>49</v>
      </c>
      <c r="E7" s="124" t="s">
        <v>27</v>
      </c>
      <c r="F7" s="125" t="s">
        <v>50</v>
      </c>
      <c r="G7" s="124" t="s">
        <v>27</v>
      </c>
      <c r="H7" s="124" t="s">
        <v>49</v>
      </c>
      <c r="I7" s="124" t="s">
        <v>27</v>
      </c>
      <c r="J7" s="126" t="s">
        <v>17</v>
      </c>
      <c r="K7" s="126" t="s">
        <v>27</v>
      </c>
      <c r="L7" s="126" t="s">
        <v>17</v>
      </c>
      <c r="M7" s="126" t="s">
        <v>27</v>
      </c>
      <c r="N7" s="127" t="s">
        <v>63</v>
      </c>
      <c r="O7" s="106" t="s">
        <v>27</v>
      </c>
      <c r="P7" s="128" t="s">
        <v>49</v>
      </c>
      <c r="Q7" s="125" t="s">
        <v>27</v>
      </c>
      <c r="R7" s="289"/>
      <c r="S7" s="81"/>
      <c r="T7" s="82"/>
      <c r="U7" s="82"/>
      <c r="V7" s="82"/>
      <c r="W7" s="82"/>
    </row>
    <row r="8" spans="1:23" s="83" customFormat="1" ht="18.75" hidden="1" customHeight="1">
      <c r="A8" s="129" t="s">
        <v>16</v>
      </c>
      <c r="B8" s="130">
        <v>28</v>
      </c>
      <c r="C8" s="131">
        <f>B8/R8*100</f>
        <v>18.463567424991762</v>
      </c>
      <c r="D8" s="130">
        <v>34.4</v>
      </c>
      <c r="E8" s="130">
        <f t="shared" ref="E8:E27" si="0">D8/R8*100</f>
        <v>22.683811407847017</v>
      </c>
      <c r="F8" s="130">
        <v>47.7</v>
      </c>
      <c r="G8" s="130">
        <f t="shared" ref="G8:G27" si="1">F8/R8*100</f>
        <v>31.454005934718111</v>
      </c>
      <c r="H8" s="130">
        <v>29.2</v>
      </c>
      <c r="I8" s="130">
        <f t="shared" ref="I8:I27" si="2">H8/R8*100</f>
        <v>19.254863171777121</v>
      </c>
      <c r="J8" s="130">
        <v>1.28</v>
      </c>
      <c r="K8" s="130">
        <f t="shared" ref="K8:K27" si="3">J8/R8*100</f>
        <v>0.84404879657105181</v>
      </c>
      <c r="L8" s="132"/>
      <c r="M8" s="130"/>
      <c r="N8" s="130">
        <f>B8+D8+F8+H8+J8+L8</f>
        <v>140.57999999999998</v>
      </c>
      <c r="O8" s="130">
        <f t="shared" ref="O8:O27" si="4">N8/R8*100</f>
        <v>92.700296735905056</v>
      </c>
      <c r="P8" s="130">
        <v>11.07</v>
      </c>
      <c r="Q8" s="130">
        <f t="shared" ref="Q8:Q27" si="5">P8/R8*100</f>
        <v>7.2997032640949575</v>
      </c>
      <c r="R8" s="130">
        <f>N8+P8</f>
        <v>151.64999999999998</v>
      </c>
      <c r="S8" s="81"/>
      <c r="T8" s="82"/>
      <c r="U8" s="82"/>
      <c r="V8" s="82"/>
      <c r="W8" s="82"/>
    </row>
    <row r="9" spans="1:23" s="83" customFormat="1" ht="18.75" hidden="1" customHeight="1">
      <c r="A9" s="129" t="s">
        <v>7</v>
      </c>
      <c r="B9" s="130">
        <v>47.55</v>
      </c>
      <c r="C9" s="132">
        <f t="shared" ref="C9:C27" si="6">B9/R9*100</f>
        <v>28.350822799904606</v>
      </c>
      <c r="D9" s="130">
        <v>18.899999999999999</v>
      </c>
      <c r="E9" s="130">
        <f t="shared" si="0"/>
        <v>11.268781302170284</v>
      </c>
      <c r="F9" s="130">
        <v>49.7</v>
      </c>
      <c r="G9" s="130">
        <f t="shared" si="1"/>
        <v>29.632721202003349</v>
      </c>
      <c r="H9" s="130">
        <v>25.5</v>
      </c>
      <c r="I9" s="130">
        <f t="shared" si="2"/>
        <v>15.203911280705942</v>
      </c>
      <c r="J9" s="130">
        <v>16.25</v>
      </c>
      <c r="K9" s="130">
        <f t="shared" si="3"/>
        <v>9.6887669926067268</v>
      </c>
      <c r="L9" s="132"/>
      <c r="M9" s="130"/>
      <c r="N9" s="130">
        <f t="shared" ref="N9:N27" si="7">B9+D9+F9+H9+J9+L9</f>
        <v>157.89999999999998</v>
      </c>
      <c r="O9" s="130">
        <f t="shared" si="4"/>
        <v>94.145003577390895</v>
      </c>
      <c r="P9" s="130">
        <v>9.82</v>
      </c>
      <c r="Q9" s="130">
        <f t="shared" si="5"/>
        <v>5.8549964226091111</v>
      </c>
      <c r="R9" s="130">
        <f t="shared" ref="R9:R27" si="8">N9+P9</f>
        <v>167.71999999999997</v>
      </c>
      <c r="S9" s="81"/>
      <c r="T9" s="82"/>
      <c r="U9" s="82"/>
      <c r="V9" s="82"/>
      <c r="W9" s="82"/>
    </row>
    <row r="10" spans="1:23" s="83" customFormat="1" ht="18.75" hidden="1" customHeight="1">
      <c r="A10" s="129" t="s">
        <v>8</v>
      </c>
      <c r="B10" s="130">
        <v>25.7</v>
      </c>
      <c r="C10" s="132">
        <f>B10/R10*100</f>
        <v>15.607919348961497</v>
      </c>
      <c r="D10" s="130">
        <v>19.399999999999999</v>
      </c>
      <c r="E10" s="130">
        <f t="shared" si="0"/>
        <v>11.781853516336692</v>
      </c>
      <c r="F10" s="130">
        <v>61.4</v>
      </c>
      <c r="G10" s="130">
        <f t="shared" si="1"/>
        <v>37.288959067168712</v>
      </c>
      <c r="H10" s="130">
        <v>21.9</v>
      </c>
      <c r="I10" s="130">
        <f t="shared" si="2"/>
        <v>13.300133608648125</v>
      </c>
      <c r="J10" s="130">
        <v>22.36</v>
      </c>
      <c r="K10" s="130">
        <f t="shared" si="3"/>
        <v>13.579497145633427</v>
      </c>
      <c r="L10" s="132"/>
      <c r="M10" s="130"/>
      <c r="N10" s="130">
        <f t="shared" si="7"/>
        <v>150.76</v>
      </c>
      <c r="O10" s="130">
        <f t="shared" si="4"/>
        <v>91.558362686748453</v>
      </c>
      <c r="P10" s="130">
        <v>13.9</v>
      </c>
      <c r="Q10" s="130">
        <f t="shared" si="5"/>
        <v>8.4416373132515492</v>
      </c>
      <c r="R10" s="130">
        <f t="shared" si="8"/>
        <v>164.66</v>
      </c>
      <c r="S10" s="81"/>
      <c r="T10" s="82"/>
      <c r="U10" s="82"/>
      <c r="V10" s="82"/>
      <c r="W10" s="82"/>
    </row>
    <row r="11" spans="1:23" s="83" customFormat="1" ht="18.75" hidden="1" customHeight="1">
      <c r="A11" s="129" t="s">
        <v>51</v>
      </c>
      <c r="B11" s="130">
        <v>24.1</v>
      </c>
      <c r="C11" s="132">
        <f t="shared" si="6"/>
        <v>16.423606378628865</v>
      </c>
      <c r="D11" s="130">
        <v>47.2</v>
      </c>
      <c r="E11" s="130">
        <f>D11/R11*100</f>
        <v>32.165735314161104</v>
      </c>
      <c r="F11" s="130">
        <v>25.8</v>
      </c>
      <c r="G11" s="130">
        <f t="shared" si="1"/>
        <v>17.582118031893142</v>
      </c>
      <c r="H11" s="130">
        <v>15.73</v>
      </c>
      <c r="I11" s="130">
        <f t="shared" si="2"/>
        <v>10.719640179910044</v>
      </c>
      <c r="J11" s="130">
        <v>14.8</v>
      </c>
      <c r="K11" s="130">
        <f t="shared" si="3"/>
        <v>10.085866157830175</v>
      </c>
      <c r="L11" s="132"/>
      <c r="M11" s="130"/>
      <c r="N11" s="130">
        <f t="shared" si="7"/>
        <v>127.63000000000001</v>
      </c>
      <c r="O11" s="130">
        <f>N11/R11*100</f>
        <v>86.97696606242333</v>
      </c>
      <c r="P11" s="130">
        <v>19.11</v>
      </c>
      <c r="Q11" s="130">
        <f t="shared" si="5"/>
        <v>13.023033937576663</v>
      </c>
      <c r="R11" s="130">
        <f t="shared" si="8"/>
        <v>146.74</v>
      </c>
      <c r="S11" s="81"/>
      <c r="T11" s="82"/>
      <c r="U11" s="82"/>
      <c r="V11" s="82"/>
      <c r="W11" s="82"/>
    </row>
    <row r="12" spans="1:23" s="83" customFormat="1" ht="18.75" hidden="1" customHeight="1">
      <c r="A12" s="5" t="s">
        <v>9</v>
      </c>
      <c r="B12" s="130">
        <v>21.1</v>
      </c>
      <c r="C12" s="132">
        <f t="shared" si="6"/>
        <v>14.768670819626234</v>
      </c>
      <c r="D12" s="130">
        <v>34.1</v>
      </c>
      <c r="E12" s="130">
        <f t="shared" si="0"/>
        <v>23.8678518933296</v>
      </c>
      <c r="F12" s="130">
        <v>35.1</v>
      </c>
      <c r="G12" s="130">
        <f t="shared" si="1"/>
        <v>24.56778889899909</v>
      </c>
      <c r="H12" s="130">
        <v>22.5</v>
      </c>
      <c r="I12" s="130">
        <f t="shared" si="2"/>
        <v>15.748582627563518</v>
      </c>
      <c r="J12" s="130">
        <v>16</v>
      </c>
      <c r="K12" s="130">
        <f>J12/R12*100</f>
        <v>11.198992090711837</v>
      </c>
      <c r="L12" s="132"/>
      <c r="M12" s="130"/>
      <c r="N12" s="130">
        <f t="shared" si="7"/>
        <v>128.80000000000001</v>
      </c>
      <c r="O12" s="130">
        <f t="shared" si="4"/>
        <v>90.151886330230283</v>
      </c>
      <c r="P12" s="130">
        <v>14.069999999999993</v>
      </c>
      <c r="Q12" s="130">
        <f t="shared" si="5"/>
        <v>9.8481136697697167</v>
      </c>
      <c r="R12" s="130">
        <f t="shared" si="8"/>
        <v>142.87</v>
      </c>
      <c r="S12" s="81"/>
      <c r="T12" s="82"/>
      <c r="U12" s="82"/>
      <c r="V12" s="82"/>
      <c r="W12" s="82"/>
    </row>
    <row r="13" spans="1:23" s="83" customFormat="1" ht="18.75" hidden="1" customHeight="1">
      <c r="A13" s="129" t="s">
        <v>10</v>
      </c>
      <c r="B13" s="130">
        <v>21.3</v>
      </c>
      <c r="C13" s="132">
        <f t="shared" si="6"/>
        <v>15.169859696602808</v>
      </c>
      <c r="D13" s="130">
        <v>24.5</v>
      </c>
      <c r="E13" s="130">
        <f t="shared" si="0"/>
        <v>17.448899651022007</v>
      </c>
      <c r="F13" s="130">
        <v>56.1</v>
      </c>
      <c r="G13" s="130">
        <f t="shared" si="1"/>
        <v>39.954419200911616</v>
      </c>
      <c r="H13" s="130">
        <v>15.202999999999999</v>
      </c>
      <c r="I13" s="130">
        <f>H13/R13*100</f>
        <v>10.827576383448474</v>
      </c>
      <c r="J13" s="130">
        <v>17.899999999999999</v>
      </c>
      <c r="K13" s="130">
        <f t="shared" si="3"/>
        <v>12.748379745032404</v>
      </c>
      <c r="L13" s="132"/>
      <c r="M13" s="130"/>
      <c r="N13" s="130">
        <f t="shared" si="7"/>
        <v>135.00300000000001</v>
      </c>
      <c r="O13" s="130">
        <f t="shared" si="4"/>
        <v>96.149134677017329</v>
      </c>
      <c r="P13" s="130">
        <v>5.4069999999999823</v>
      </c>
      <c r="Q13" s="130">
        <f t="shared" si="5"/>
        <v>3.8508653229826808</v>
      </c>
      <c r="R13" s="130">
        <f t="shared" si="8"/>
        <v>140.41</v>
      </c>
      <c r="S13" s="81"/>
      <c r="T13" s="82"/>
      <c r="U13" s="82"/>
      <c r="V13" s="82"/>
      <c r="W13" s="82"/>
    </row>
    <row r="14" spans="1:23" s="83" customFormat="1" ht="18.75" hidden="1" customHeight="1">
      <c r="A14" s="129" t="s">
        <v>11</v>
      </c>
      <c r="B14" s="130">
        <v>23.4</v>
      </c>
      <c r="C14" s="132">
        <f t="shared" si="6"/>
        <v>15.452786454377959</v>
      </c>
      <c r="D14" s="130">
        <v>39.6</v>
      </c>
      <c r="E14" s="130">
        <f t="shared" si="0"/>
        <v>26.150869384331934</v>
      </c>
      <c r="F14" s="130">
        <v>36.200000000000003</v>
      </c>
      <c r="G14" s="130">
        <f t="shared" si="1"/>
        <v>23.905592720020604</v>
      </c>
      <c r="H14" s="130">
        <v>20.2</v>
      </c>
      <c r="I14" s="130">
        <f t="shared" si="2"/>
        <v>13.339584887967298</v>
      </c>
      <c r="J14" s="130">
        <v>25.3</v>
      </c>
      <c r="K14" s="130">
        <f t="shared" si="3"/>
        <v>16.707499884434291</v>
      </c>
      <c r="L14" s="132"/>
      <c r="M14" s="130"/>
      <c r="N14" s="130">
        <f t="shared" si="7"/>
        <v>144.70000000000002</v>
      </c>
      <c r="O14" s="130">
        <f t="shared" si="4"/>
        <v>95.556333331132095</v>
      </c>
      <c r="P14" s="130">
        <v>6.728999999999985</v>
      </c>
      <c r="Q14" s="130">
        <f t="shared" si="5"/>
        <v>4.443666668867909</v>
      </c>
      <c r="R14" s="130">
        <f t="shared" si="8"/>
        <v>151.429</v>
      </c>
      <c r="S14" s="81"/>
      <c r="T14" s="82"/>
      <c r="U14" s="82"/>
      <c r="V14" s="82"/>
      <c r="W14" s="82"/>
    </row>
    <row r="15" spans="1:23" s="83" customFormat="1" ht="18.75" hidden="1" customHeight="1">
      <c r="A15" s="129" t="s">
        <v>12</v>
      </c>
      <c r="B15" s="130">
        <v>14</v>
      </c>
      <c r="C15" s="132">
        <f t="shared" si="6"/>
        <v>9.7936341378104235</v>
      </c>
      <c r="D15" s="130">
        <v>37.799999999999997</v>
      </c>
      <c r="E15" s="130">
        <f t="shared" si="0"/>
        <v>26.442812172088143</v>
      </c>
      <c r="F15" s="130">
        <v>33</v>
      </c>
      <c r="G15" s="130">
        <f t="shared" si="1"/>
        <v>23.084994753410285</v>
      </c>
      <c r="H15" s="130">
        <v>26</v>
      </c>
      <c r="I15" s="130">
        <f t="shared" si="2"/>
        <v>18.188177684505071</v>
      </c>
      <c r="J15" s="130">
        <v>23.5</v>
      </c>
      <c r="K15" s="130">
        <f t="shared" si="3"/>
        <v>16.439314445610353</v>
      </c>
      <c r="L15" s="132"/>
      <c r="M15" s="130"/>
      <c r="N15" s="130">
        <f t="shared" si="7"/>
        <v>134.30000000000001</v>
      </c>
      <c r="O15" s="130">
        <f t="shared" si="4"/>
        <v>93.948933193424295</v>
      </c>
      <c r="P15" s="130">
        <v>8.6499999999999773</v>
      </c>
      <c r="Q15" s="130">
        <f t="shared" si="5"/>
        <v>6.0510668065757107</v>
      </c>
      <c r="R15" s="130">
        <f t="shared" si="8"/>
        <v>142.94999999999999</v>
      </c>
      <c r="S15" s="81"/>
      <c r="T15" s="82"/>
      <c r="U15" s="82"/>
      <c r="V15" s="82"/>
      <c r="W15" s="82"/>
    </row>
    <row r="16" spans="1:23" s="83" customFormat="1" ht="18.75" hidden="1" customHeight="1">
      <c r="A16" s="129" t="s">
        <v>33</v>
      </c>
      <c r="B16" s="130">
        <v>17.3</v>
      </c>
      <c r="C16" s="132">
        <f t="shared" si="6"/>
        <v>12.386339228180713</v>
      </c>
      <c r="D16" s="130">
        <v>33.15</v>
      </c>
      <c r="E16" s="130">
        <f t="shared" si="0"/>
        <v>23.734517075964774</v>
      </c>
      <c r="F16" s="130">
        <v>38.299999999999997</v>
      </c>
      <c r="G16" s="130">
        <f t="shared" si="1"/>
        <v>27.421779909787357</v>
      </c>
      <c r="H16" s="130">
        <v>18.62</v>
      </c>
      <c r="I16" s="130">
        <f t="shared" si="2"/>
        <v>13.331424071024559</v>
      </c>
      <c r="J16" s="130">
        <v>22</v>
      </c>
      <c r="K16" s="130">
        <f t="shared" si="3"/>
        <v>15.751414047397439</v>
      </c>
      <c r="L16" s="132"/>
      <c r="M16" s="130"/>
      <c r="N16" s="130">
        <f t="shared" si="7"/>
        <v>129.37</v>
      </c>
      <c r="O16" s="130">
        <f t="shared" si="4"/>
        <v>92.625474332354855</v>
      </c>
      <c r="P16" s="130">
        <v>10.299999999999983</v>
      </c>
      <c r="Q16" s="130">
        <f t="shared" si="5"/>
        <v>7.3745256676451518</v>
      </c>
      <c r="R16" s="130">
        <f t="shared" si="8"/>
        <v>139.66999999999999</v>
      </c>
      <c r="S16" s="81"/>
      <c r="T16" s="82"/>
      <c r="U16" s="82"/>
      <c r="V16" s="82"/>
      <c r="W16" s="82"/>
    </row>
    <row r="17" spans="1:23" s="83" customFormat="1" ht="18.75" hidden="1" customHeight="1">
      <c r="A17" s="129" t="s">
        <v>18</v>
      </c>
      <c r="B17" s="130">
        <v>19.600000000000001</v>
      </c>
      <c r="C17" s="132">
        <f t="shared" si="6"/>
        <v>12.200435729847495</v>
      </c>
      <c r="D17" s="130">
        <v>46.4</v>
      </c>
      <c r="E17" s="130">
        <f t="shared" si="0"/>
        <v>28.88266417678182</v>
      </c>
      <c r="F17" s="130">
        <v>35.799999999999997</v>
      </c>
      <c r="G17" s="130">
        <f>F17/R17*100</f>
        <v>22.284469343292869</v>
      </c>
      <c r="H17" s="130">
        <v>22.01</v>
      </c>
      <c r="I17" s="130">
        <f t="shared" si="2"/>
        <v>13.700591347650171</v>
      </c>
      <c r="J17" s="130">
        <v>28</v>
      </c>
      <c r="K17" s="130">
        <f t="shared" si="3"/>
        <v>17.429193899782135</v>
      </c>
      <c r="L17" s="132"/>
      <c r="M17" s="130"/>
      <c r="N17" s="130">
        <f t="shared" si="7"/>
        <v>151.81</v>
      </c>
      <c r="O17" s="130">
        <f t="shared" si="4"/>
        <v>94.497354497354493</v>
      </c>
      <c r="P17" s="130">
        <v>8.8400000000000034</v>
      </c>
      <c r="Q17" s="130">
        <f t="shared" si="5"/>
        <v>5.502645502645505</v>
      </c>
      <c r="R17" s="130">
        <f t="shared" si="8"/>
        <v>160.65</v>
      </c>
      <c r="S17" s="81"/>
      <c r="T17" s="82"/>
      <c r="U17" s="82"/>
      <c r="V17" s="82"/>
      <c r="W17" s="82"/>
    </row>
    <row r="18" spans="1:23" s="86" customFormat="1" ht="18.75" hidden="1" customHeight="1">
      <c r="A18" s="133">
        <v>2000</v>
      </c>
      <c r="B18" s="134">
        <v>20.399999999999999</v>
      </c>
      <c r="C18" s="135">
        <f t="shared" si="6"/>
        <v>11.383928571428571</v>
      </c>
      <c r="D18" s="135">
        <v>22.3</v>
      </c>
      <c r="E18" s="135">
        <f t="shared" si="0"/>
        <v>12.444196428571431</v>
      </c>
      <c r="F18" s="135">
        <v>63.9</v>
      </c>
      <c r="G18" s="135">
        <f t="shared" si="1"/>
        <v>35.658482142857146</v>
      </c>
      <c r="H18" s="135">
        <v>23.847000000000001</v>
      </c>
      <c r="I18" s="135">
        <f t="shared" si="2"/>
        <v>13.307477678571431</v>
      </c>
      <c r="J18" s="135">
        <v>36.465000000000003</v>
      </c>
      <c r="K18" s="135">
        <f t="shared" si="3"/>
        <v>20.348772321428573</v>
      </c>
      <c r="L18" s="136">
        <v>4.8499999999999996</v>
      </c>
      <c r="M18" s="136">
        <f t="shared" ref="M18:M27" si="9">L18/R18*100</f>
        <v>2.7064732142857144</v>
      </c>
      <c r="N18" s="136">
        <f t="shared" si="7"/>
        <v>171.762</v>
      </c>
      <c r="O18" s="135">
        <f t="shared" si="4"/>
        <v>95.849330357142861</v>
      </c>
      <c r="P18" s="135">
        <v>7.4379999999999882</v>
      </c>
      <c r="Q18" s="136">
        <f t="shared" si="5"/>
        <v>4.150669642857137</v>
      </c>
      <c r="R18" s="130">
        <f t="shared" si="8"/>
        <v>179.2</v>
      </c>
      <c r="S18" s="84"/>
      <c r="T18" s="85"/>
      <c r="U18" s="85"/>
      <c r="V18" s="85"/>
      <c r="W18" s="85"/>
    </row>
    <row r="19" spans="1:23" s="86" customFormat="1" ht="18.75" hidden="1" customHeight="1">
      <c r="A19" s="133">
        <v>2001</v>
      </c>
      <c r="B19" s="134">
        <v>36.6</v>
      </c>
      <c r="C19" s="135">
        <f t="shared" si="6"/>
        <v>17.802595482226589</v>
      </c>
      <c r="D19" s="135">
        <v>23.7</v>
      </c>
      <c r="E19" s="135">
        <f t="shared" si="0"/>
        <v>11.52791018931066</v>
      </c>
      <c r="F19" s="135">
        <v>53.290999999999997</v>
      </c>
      <c r="G19" s="135">
        <f t="shared" si="1"/>
        <v>25.921259995719591</v>
      </c>
      <c r="H19" s="135">
        <v>26.373000000000001</v>
      </c>
      <c r="I19" s="135">
        <f t="shared" si="2"/>
        <v>12.828083351168356</v>
      </c>
      <c r="J19" s="135">
        <v>56.506</v>
      </c>
      <c r="K19" s="135">
        <f t="shared" si="3"/>
        <v>27.485067221822284</v>
      </c>
      <c r="L19" s="136">
        <v>3.16</v>
      </c>
      <c r="M19" s="136">
        <f t="shared" si="9"/>
        <v>1.5370546919080881</v>
      </c>
      <c r="N19" s="136">
        <f t="shared" si="7"/>
        <v>199.63</v>
      </c>
      <c r="O19" s="135">
        <f t="shared" si="4"/>
        <v>97.101970932155581</v>
      </c>
      <c r="P19" s="135">
        <v>5.9579999999999984</v>
      </c>
      <c r="Q19" s="136">
        <f t="shared" si="5"/>
        <v>2.8980290678444263</v>
      </c>
      <c r="R19" s="130">
        <f t="shared" si="8"/>
        <v>205.58799999999999</v>
      </c>
      <c r="S19" s="84"/>
      <c r="T19" s="85"/>
      <c r="U19" s="85"/>
      <c r="V19" s="85"/>
      <c r="W19" s="85"/>
    </row>
    <row r="20" spans="1:23" s="86" customFormat="1" ht="18.75" hidden="1" customHeight="1">
      <c r="A20" s="133">
        <v>2002</v>
      </c>
      <c r="B20" s="134">
        <v>37.5</v>
      </c>
      <c r="C20" s="135">
        <f t="shared" si="6"/>
        <v>15.001800216025924</v>
      </c>
      <c r="D20" s="135">
        <v>24.9</v>
      </c>
      <c r="E20" s="135">
        <f t="shared" si="0"/>
        <v>9.9611953434412115</v>
      </c>
      <c r="F20" s="135">
        <v>63.2</v>
      </c>
      <c r="G20" s="135">
        <f t="shared" si="1"/>
        <v>25.283033964075692</v>
      </c>
      <c r="H20" s="135">
        <v>23.01</v>
      </c>
      <c r="I20" s="135">
        <f t="shared" si="2"/>
        <v>9.205104612553507</v>
      </c>
      <c r="J20" s="135">
        <v>78.150000000000006</v>
      </c>
      <c r="K20" s="135">
        <f t="shared" si="3"/>
        <v>31.263751650198024</v>
      </c>
      <c r="L20" s="136">
        <v>8.1999999999999993</v>
      </c>
      <c r="M20" s="136">
        <f t="shared" si="9"/>
        <v>3.2803936472376685</v>
      </c>
      <c r="N20" s="136">
        <f t="shared" si="7"/>
        <v>234.95999999999998</v>
      </c>
      <c r="O20" s="135">
        <f t="shared" si="4"/>
        <v>93.995279433532019</v>
      </c>
      <c r="P20" s="135">
        <v>15.010000000000019</v>
      </c>
      <c r="Q20" s="136">
        <f t="shared" si="5"/>
        <v>6.0047205664679835</v>
      </c>
      <c r="R20" s="130">
        <f t="shared" si="8"/>
        <v>249.97</v>
      </c>
      <c r="S20" s="84"/>
      <c r="T20" s="85"/>
      <c r="U20" s="85"/>
      <c r="V20" s="85"/>
      <c r="W20" s="85"/>
    </row>
    <row r="21" spans="1:23" s="86" customFormat="1" ht="18.75" hidden="1" customHeight="1">
      <c r="A21" s="133">
        <v>2003</v>
      </c>
      <c r="B21" s="137">
        <v>37.9</v>
      </c>
      <c r="C21" s="135">
        <f t="shared" si="6"/>
        <v>16.680457018115241</v>
      </c>
      <c r="D21" s="135">
        <v>17.786999999999999</v>
      </c>
      <c r="E21" s="135">
        <f t="shared" si="0"/>
        <v>7.8283717409291755</v>
      </c>
      <c r="F21" s="135">
        <v>52.5</v>
      </c>
      <c r="G21" s="135">
        <f t="shared" si="1"/>
        <v>23.106173969684701</v>
      </c>
      <c r="H21" s="135">
        <v>19.347999999999999</v>
      </c>
      <c r="I21" s="135">
        <f t="shared" si="2"/>
        <v>8.5153953136278009</v>
      </c>
      <c r="J21" s="135">
        <v>74.599999999999994</v>
      </c>
      <c r="K21" s="135">
        <f t="shared" si="3"/>
        <v>32.832772916923403</v>
      </c>
      <c r="L21" s="136">
        <v>8.1999999999999993</v>
      </c>
      <c r="M21" s="136">
        <f t="shared" si="9"/>
        <v>3.6089643152650388</v>
      </c>
      <c r="N21" s="136">
        <f t="shared" si="7"/>
        <v>210.33499999999998</v>
      </c>
      <c r="O21" s="135">
        <f t="shared" si="4"/>
        <v>92.57213527454536</v>
      </c>
      <c r="P21" s="135">
        <v>16.87700000000001</v>
      </c>
      <c r="Q21" s="136">
        <f t="shared" si="5"/>
        <v>7.4278647254546453</v>
      </c>
      <c r="R21" s="130">
        <f t="shared" si="8"/>
        <v>227.21199999999999</v>
      </c>
      <c r="S21" s="84"/>
      <c r="T21" s="85"/>
      <c r="U21" s="85"/>
      <c r="V21" s="85"/>
      <c r="W21" s="85"/>
    </row>
    <row r="22" spans="1:23" s="86" customFormat="1" ht="18.75" hidden="1" customHeight="1">
      <c r="A22" s="133">
        <v>2004</v>
      </c>
      <c r="B22" s="138">
        <v>40.53</v>
      </c>
      <c r="C22" s="135">
        <f t="shared" si="6"/>
        <v>17.622352081811542</v>
      </c>
      <c r="D22" s="135">
        <v>14.048999999999999</v>
      </c>
      <c r="E22" s="135">
        <f>D22/R22*100</f>
        <v>6.1084733382030683</v>
      </c>
      <c r="F22" s="135">
        <v>37.700000000000003</v>
      </c>
      <c r="G22" s="135">
        <f t="shared" si="1"/>
        <v>16.39187449998261</v>
      </c>
      <c r="H22" s="135">
        <v>19.600000000000001</v>
      </c>
      <c r="I22" s="135">
        <f t="shared" si="2"/>
        <v>8.5220355490625774</v>
      </c>
      <c r="J22" s="135">
        <v>98.49</v>
      </c>
      <c r="K22" s="135">
        <f t="shared" si="3"/>
        <v>42.823228634039445</v>
      </c>
      <c r="L22" s="136">
        <v>5.35</v>
      </c>
      <c r="M22" s="136">
        <f t="shared" si="9"/>
        <v>2.3261678667084071</v>
      </c>
      <c r="N22" s="136">
        <f t="shared" si="7"/>
        <v>215.71899999999997</v>
      </c>
      <c r="O22" s="135">
        <f t="shared" si="4"/>
        <v>93.794131969807637</v>
      </c>
      <c r="P22" s="135">
        <v>14.273000000000025</v>
      </c>
      <c r="Q22" s="136">
        <f t="shared" si="5"/>
        <v>6.2058680301923657</v>
      </c>
      <c r="R22" s="130">
        <f t="shared" si="8"/>
        <v>229.99199999999999</v>
      </c>
      <c r="S22" s="84"/>
      <c r="T22" s="85"/>
      <c r="U22" s="85"/>
      <c r="V22" s="85"/>
      <c r="W22" s="85"/>
    </row>
    <row r="23" spans="1:23" s="86" customFormat="1" ht="18.75" hidden="1" customHeight="1">
      <c r="A23" s="133">
        <v>2005</v>
      </c>
      <c r="B23" s="138">
        <v>38.42</v>
      </c>
      <c r="C23" s="135">
        <f>B23/R23*100</f>
        <v>17.417795891721333</v>
      </c>
      <c r="D23" s="135">
        <v>15.75</v>
      </c>
      <c r="E23" s="135">
        <f t="shared" si="0"/>
        <v>7.1402989405156418</v>
      </c>
      <c r="F23" s="135">
        <v>29</v>
      </c>
      <c r="G23" s="135">
        <f t="shared" si="1"/>
        <v>13.147217096822454</v>
      </c>
      <c r="H23" s="135">
        <v>18.2</v>
      </c>
      <c r="I23" s="135">
        <f t="shared" si="2"/>
        <v>8.2510121090402979</v>
      </c>
      <c r="J23" s="139">
        <v>96.18</v>
      </c>
      <c r="K23" s="135">
        <f t="shared" si="3"/>
        <v>43.603425530082198</v>
      </c>
      <c r="L23" s="136">
        <v>8.1</v>
      </c>
      <c r="M23" s="136">
        <f t="shared" si="9"/>
        <v>3.6721537408366158</v>
      </c>
      <c r="N23" s="136">
        <f t="shared" si="7"/>
        <v>205.65</v>
      </c>
      <c r="O23" s="135">
        <f t="shared" si="4"/>
        <v>93.231903309018534</v>
      </c>
      <c r="P23" s="135">
        <v>14.929000000000002</v>
      </c>
      <c r="Q23" s="136">
        <f t="shared" si="5"/>
        <v>6.7680966909814639</v>
      </c>
      <c r="R23" s="130">
        <f t="shared" si="8"/>
        <v>220.57900000000001</v>
      </c>
      <c r="S23" s="84"/>
      <c r="T23" s="85"/>
      <c r="U23" s="85"/>
      <c r="V23" s="85"/>
      <c r="W23" s="85"/>
    </row>
    <row r="24" spans="1:23" s="86" customFormat="1" ht="18.75" hidden="1" customHeight="1">
      <c r="A24" s="133">
        <v>2006</v>
      </c>
      <c r="B24" s="138">
        <v>42.2</v>
      </c>
      <c r="C24" s="135">
        <f t="shared" si="6"/>
        <v>16.618753199700706</v>
      </c>
      <c r="D24" s="135">
        <v>26.4</v>
      </c>
      <c r="E24" s="135">
        <f t="shared" si="0"/>
        <v>10.396565982751151</v>
      </c>
      <c r="F24" s="135">
        <v>20</v>
      </c>
      <c r="G24" s="135">
        <f t="shared" si="1"/>
        <v>7.8761863505690544</v>
      </c>
      <c r="H24" s="135">
        <v>16.600000000000001</v>
      </c>
      <c r="I24" s="135">
        <f t="shared" si="2"/>
        <v>6.5372346709723157</v>
      </c>
      <c r="J24" s="139">
        <v>116.67</v>
      </c>
      <c r="K24" s="135">
        <f t="shared" si="3"/>
        <v>45.945733076044576</v>
      </c>
      <c r="L24" s="136">
        <v>8.19</v>
      </c>
      <c r="M24" s="136">
        <f t="shared" si="9"/>
        <v>3.2252983105580273</v>
      </c>
      <c r="N24" s="136">
        <f t="shared" si="7"/>
        <v>230.06</v>
      </c>
      <c r="O24" s="135">
        <f t="shared" si="4"/>
        <v>90.599771590595836</v>
      </c>
      <c r="P24" s="135">
        <v>23.870000000000005</v>
      </c>
      <c r="Q24" s="136">
        <f t="shared" si="5"/>
        <v>9.4002284094041677</v>
      </c>
      <c r="R24" s="130">
        <f t="shared" si="8"/>
        <v>253.93</v>
      </c>
      <c r="S24" s="84"/>
      <c r="T24" s="85"/>
      <c r="U24" s="85"/>
      <c r="V24" s="85"/>
      <c r="W24" s="85"/>
    </row>
    <row r="25" spans="1:23" s="86" customFormat="1" ht="18.75" hidden="1" customHeight="1">
      <c r="A25" s="133">
        <v>2007</v>
      </c>
      <c r="B25" s="138">
        <v>39</v>
      </c>
      <c r="C25" s="135">
        <f t="shared" si="6"/>
        <v>16.487697640990952</v>
      </c>
      <c r="D25" s="135">
        <v>33.94</v>
      </c>
      <c r="E25" s="135">
        <f t="shared" si="0"/>
        <v>14.34852456244187</v>
      </c>
      <c r="F25" s="135">
        <v>37</v>
      </c>
      <c r="G25" s="135">
        <f>F25/R25*100</f>
        <v>15.642174685042701</v>
      </c>
      <c r="H25" s="135">
        <v>15.06</v>
      </c>
      <c r="I25" s="135">
        <f t="shared" si="2"/>
        <v>6.366787858290353</v>
      </c>
      <c r="J25" s="139">
        <v>82.9</v>
      </c>
      <c r="K25" s="135">
        <f t="shared" si="3"/>
        <v>35.046926524055131</v>
      </c>
      <c r="L25" s="136">
        <v>9</v>
      </c>
      <c r="M25" s="136">
        <f t="shared" si="9"/>
        <v>3.8048533017671429</v>
      </c>
      <c r="N25" s="136">
        <f t="shared" si="7"/>
        <v>216.9</v>
      </c>
      <c r="O25" s="135">
        <f t="shared" si="4"/>
        <v>91.696964572588143</v>
      </c>
      <c r="P25" s="135">
        <v>19.639999999999986</v>
      </c>
      <c r="Q25" s="136">
        <f t="shared" si="5"/>
        <v>8.3030354274118494</v>
      </c>
      <c r="R25" s="130">
        <f t="shared" si="8"/>
        <v>236.54</v>
      </c>
      <c r="S25" s="84"/>
      <c r="T25" s="85"/>
      <c r="U25" s="85"/>
      <c r="V25" s="85"/>
      <c r="W25" s="85"/>
    </row>
    <row r="26" spans="1:23" s="86" customFormat="1" ht="18.75" hidden="1" customHeight="1">
      <c r="A26" s="133">
        <v>2008</v>
      </c>
      <c r="B26" s="138">
        <v>36.4</v>
      </c>
      <c r="C26" s="135">
        <f t="shared" si="6"/>
        <v>15.314064537843407</v>
      </c>
      <c r="D26" s="135">
        <v>26.7</v>
      </c>
      <c r="E26" s="135">
        <f t="shared" si="0"/>
        <v>11.233118768143379</v>
      </c>
      <c r="F26" s="135">
        <v>47</v>
      </c>
      <c r="G26" s="135">
        <f t="shared" si="1"/>
        <v>19.773654760402202</v>
      </c>
      <c r="H26" s="135">
        <v>13.3</v>
      </c>
      <c r="I26" s="135">
        <f t="shared" si="2"/>
        <v>5.5955235811350921</v>
      </c>
      <c r="J26" s="139">
        <v>89.7</v>
      </c>
      <c r="K26" s="135">
        <f t="shared" si="3"/>
        <v>37.738230468256972</v>
      </c>
      <c r="L26" s="136">
        <v>6.2</v>
      </c>
      <c r="M26" s="136">
        <f t="shared" si="9"/>
        <v>2.608439564138163</v>
      </c>
      <c r="N26" s="136">
        <f t="shared" si="7"/>
        <v>219.29999999999998</v>
      </c>
      <c r="O26" s="135">
        <f t="shared" si="4"/>
        <v>92.263031679919223</v>
      </c>
      <c r="P26" s="135">
        <v>18.390000000000015</v>
      </c>
      <c r="Q26" s="136">
        <f t="shared" si="5"/>
        <v>7.7369683200807842</v>
      </c>
      <c r="R26" s="130">
        <f t="shared" si="8"/>
        <v>237.69</v>
      </c>
      <c r="S26" s="84"/>
      <c r="T26" s="85"/>
      <c r="U26" s="85"/>
      <c r="V26" s="85"/>
      <c r="W26" s="85"/>
    </row>
    <row r="27" spans="1:23" s="86" customFormat="1" ht="18.75" hidden="1" customHeight="1">
      <c r="A27" s="133">
        <v>2009</v>
      </c>
      <c r="B27" s="138">
        <v>35.65</v>
      </c>
      <c r="C27" s="134">
        <f t="shared" si="6"/>
        <v>13.007625789031998</v>
      </c>
      <c r="D27" s="135">
        <v>21.26</v>
      </c>
      <c r="E27" s="135">
        <f t="shared" si="0"/>
        <v>7.757142335899589</v>
      </c>
      <c r="F27" s="135">
        <v>44.6</v>
      </c>
      <c r="G27" s="135">
        <f t="shared" si="1"/>
        <v>16.273214872112966</v>
      </c>
      <c r="H27" s="135">
        <v>13.1</v>
      </c>
      <c r="I27" s="135">
        <f t="shared" si="2"/>
        <v>4.7798007808224181</v>
      </c>
      <c r="J27" s="139">
        <v>134.19999999999999</v>
      </c>
      <c r="K27" s="135">
        <f t="shared" si="3"/>
        <v>48.965592731783843</v>
      </c>
      <c r="L27" s="136">
        <v>6.57</v>
      </c>
      <c r="M27" s="136">
        <f t="shared" si="9"/>
        <v>2.3971977961834567</v>
      </c>
      <c r="N27" s="136">
        <f t="shared" si="7"/>
        <v>255.37999999999997</v>
      </c>
      <c r="O27" s="135">
        <f t="shared" si="4"/>
        <v>93.180574305834256</v>
      </c>
      <c r="P27" s="135">
        <v>18.690000000000026</v>
      </c>
      <c r="Q27" s="136">
        <f t="shared" si="5"/>
        <v>6.8194256941657345</v>
      </c>
      <c r="R27" s="130">
        <f t="shared" si="8"/>
        <v>274.07</v>
      </c>
      <c r="S27" s="84"/>
      <c r="T27" s="85"/>
      <c r="U27" s="85"/>
      <c r="V27" s="85"/>
      <c r="W27" s="85"/>
    </row>
    <row r="28" spans="1:23" s="86" customFormat="1" ht="18.75" customHeight="1">
      <c r="A28" s="133">
        <v>2010</v>
      </c>
      <c r="B28" s="138">
        <v>30.7</v>
      </c>
      <c r="C28" s="134">
        <v>11.251603445116364</v>
      </c>
      <c r="D28" s="135">
        <v>17.77</v>
      </c>
      <c r="E28" s="135">
        <v>6.5127359354956944</v>
      </c>
      <c r="F28" s="135">
        <v>57</v>
      </c>
      <c r="G28" s="135">
        <v>20.890599230346346</v>
      </c>
      <c r="H28" s="135">
        <v>14.07</v>
      </c>
      <c r="I28" s="135">
        <v>5.1566794942275989</v>
      </c>
      <c r="J28" s="139">
        <v>116.86</v>
      </c>
      <c r="K28" s="135">
        <v>42.829393439618848</v>
      </c>
      <c r="L28" s="136">
        <v>12.2</v>
      </c>
      <c r="M28" s="136">
        <v>4.4713212387758849</v>
      </c>
      <c r="N28" s="136">
        <v>248.59999999999997</v>
      </c>
      <c r="O28" s="135">
        <v>91.112332783580712</v>
      </c>
      <c r="P28" s="135">
        <v>24.25</v>
      </c>
      <c r="Q28" s="136">
        <v>8.8876672164192794</v>
      </c>
      <c r="R28" s="130">
        <v>272.84999999999997</v>
      </c>
      <c r="S28" s="84"/>
      <c r="T28" s="85"/>
      <c r="U28" s="85"/>
      <c r="V28" s="85"/>
      <c r="W28" s="85"/>
    </row>
    <row r="29" spans="1:23" s="86" customFormat="1" ht="18.75" customHeight="1">
      <c r="A29" s="133">
        <v>2011</v>
      </c>
      <c r="B29" s="138">
        <v>32.69</v>
      </c>
      <c r="C29" s="134">
        <v>13.00783892403804</v>
      </c>
      <c r="D29" s="135">
        <v>24.46</v>
      </c>
      <c r="E29" s="135">
        <v>9.7329990847956704</v>
      </c>
      <c r="F29" s="135">
        <v>36.479999999999997</v>
      </c>
      <c r="G29" s="135">
        <v>14.515936492777842</v>
      </c>
      <c r="H29" s="135">
        <v>14.2</v>
      </c>
      <c r="I29" s="135">
        <v>5.6503919462019017</v>
      </c>
      <c r="J29" s="139">
        <v>118.4</v>
      </c>
      <c r="K29" s="135">
        <v>47.113127213401782</v>
      </c>
      <c r="L29" s="136">
        <v>5.08</v>
      </c>
      <c r="M29" s="136">
        <v>2.0214078230074413</v>
      </c>
      <c r="N29" s="136">
        <v>231.31000000000003</v>
      </c>
      <c r="O29" s="135">
        <v>92.041701484222685</v>
      </c>
      <c r="P29" s="135">
        <v>19.999999999999972</v>
      </c>
      <c r="Q29" s="136">
        <v>7.9582985157773152</v>
      </c>
      <c r="R29" s="130">
        <v>251.31</v>
      </c>
      <c r="S29" s="87"/>
      <c r="T29" s="85"/>
      <c r="U29" s="85"/>
      <c r="V29" s="85"/>
      <c r="W29" s="85"/>
    </row>
    <row r="30" spans="1:23" s="90" customFormat="1" ht="18.75" customHeight="1">
      <c r="A30" s="133">
        <v>2012</v>
      </c>
      <c r="B30" s="138">
        <v>29.1</v>
      </c>
      <c r="C30" s="134">
        <v>10.730879858396641</v>
      </c>
      <c r="D30" s="135">
        <v>18.399999999999999</v>
      </c>
      <c r="E30" s="135">
        <v>6.7851611475772549</v>
      </c>
      <c r="F30" s="135">
        <v>62.6</v>
      </c>
      <c r="G30" s="135">
        <v>23.084298252083492</v>
      </c>
      <c r="H30" s="135">
        <v>10.58</v>
      </c>
      <c r="I30" s="135">
        <v>3.9014676598569222</v>
      </c>
      <c r="J30" s="139">
        <v>116.96</v>
      </c>
      <c r="K30" s="135">
        <v>43.13002433807803</v>
      </c>
      <c r="L30" s="136">
        <v>10.48</v>
      </c>
      <c r="M30" s="136">
        <v>3.8645917840548725</v>
      </c>
      <c r="N30" s="136">
        <v>248.11999999999998</v>
      </c>
      <c r="O30" s="135">
        <v>91.496423040047219</v>
      </c>
      <c r="P30" s="135">
        <v>23.060000000000002</v>
      </c>
      <c r="Q30" s="136">
        <v>8.5035769599528006</v>
      </c>
      <c r="R30" s="130">
        <v>271.17999999999995</v>
      </c>
      <c r="S30" s="88"/>
      <c r="T30" s="89"/>
      <c r="U30" s="89"/>
      <c r="V30" s="89"/>
      <c r="W30" s="89"/>
    </row>
    <row r="31" spans="1:23" s="86" customFormat="1" ht="18.75" customHeight="1">
      <c r="A31" s="133">
        <v>2013</v>
      </c>
      <c r="B31" s="138">
        <v>30.6</v>
      </c>
      <c r="C31" s="134">
        <v>11.004977414621516</v>
      </c>
      <c r="D31" s="135">
        <v>20.100000000000001</v>
      </c>
      <c r="E31" s="135">
        <v>7.2287596743102114</v>
      </c>
      <c r="F31" s="135">
        <v>47.9</v>
      </c>
      <c r="G31" s="135">
        <v>17.226745691515379</v>
      </c>
      <c r="H31" s="135">
        <v>12.1</v>
      </c>
      <c r="I31" s="135">
        <v>4.3516413959777882</v>
      </c>
      <c r="J31" s="139">
        <v>134.4</v>
      </c>
      <c r="K31" s="135">
        <v>48.335587075984698</v>
      </c>
      <c r="L31" s="136">
        <v>21.3</v>
      </c>
      <c r="M31" s="136">
        <v>7.6603274160600758</v>
      </c>
      <c r="N31" s="136">
        <v>266.39999999999998</v>
      </c>
      <c r="O31" s="135">
        <v>95.808038668469663</v>
      </c>
      <c r="P31" s="135">
        <v>11.656000000000001</v>
      </c>
      <c r="Q31" s="136">
        <v>4.1919613315303392</v>
      </c>
      <c r="R31" s="130">
        <v>278.05599999999998</v>
      </c>
      <c r="S31" s="84"/>
      <c r="T31" s="85"/>
      <c r="U31" s="85"/>
      <c r="V31" s="85"/>
      <c r="W31" s="85"/>
    </row>
    <row r="32" spans="1:23" s="86" customFormat="1" ht="18.75" customHeight="1">
      <c r="A32" s="140">
        <v>2014</v>
      </c>
      <c r="B32" s="118">
        <v>34.270000000000003</v>
      </c>
      <c r="C32" s="130">
        <v>12.297699788280045</v>
      </c>
      <c r="D32" s="130">
        <v>20.399999999999999</v>
      </c>
      <c r="E32" s="130">
        <v>7.3204865970502739</v>
      </c>
      <c r="F32" s="130">
        <v>34.700000000000003</v>
      </c>
      <c r="G32" s="130">
        <v>12.452004162629635</v>
      </c>
      <c r="H32" s="130">
        <v>13.4</v>
      </c>
      <c r="I32" s="130">
        <v>4.8085549215918473</v>
      </c>
      <c r="J32" s="141">
        <v>156.4</v>
      </c>
      <c r="K32" s="130">
        <v>56.12373057738543</v>
      </c>
      <c r="L32" s="130">
        <v>8</v>
      </c>
      <c r="M32" s="130">
        <v>2.8707790576667742</v>
      </c>
      <c r="N32" s="130">
        <v>267.17</v>
      </c>
      <c r="O32" s="130">
        <v>95.873255104604013</v>
      </c>
      <c r="P32" s="130">
        <v>11.5</v>
      </c>
      <c r="Q32" s="130">
        <v>4.126744895395988</v>
      </c>
      <c r="R32" s="130">
        <v>278.67</v>
      </c>
      <c r="S32" s="84"/>
      <c r="T32" s="85"/>
      <c r="U32" s="85"/>
      <c r="V32" s="85"/>
      <c r="W32" s="85"/>
    </row>
    <row r="33" spans="1:23" s="86" customFormat="1" ht="18.75" customHeight="1">
      <c r="A33" s="140">
        <v>2015</v>
      </c>
      <c r="B33" s="118">
        <v>38</v>
      </c>
      <c r="C33" s="130">
        <v>12.59111994698476</v>
      </c>
      <c r="D33" s="130">
        <v>28.5</v>
      </c>
      <c r="E33" s="130">
        <v>9.4433399602385695</v>
      </c>
      <c r="F33" s="130">
        <v>58.1</v>
      </c>
      <c r="G33" s="130">
        <v>19.251159708416175</v>
      </c>
      <c r="H33" s="130">
        <v>13.6</v>
      </c>
      <c r="I33" s="130">
        <v>4.5062955599734931</v>
      </c>
      <c r="J33" s="141">
        <v>133.6</v>
      </c>
      <c r="K33" s="130">
        <v>44.26772697150431</v>
      </c>
      <c r="L33" s="130">
        <v>16.7</v>
      </c>
      <c r="M33" s="130">
        <v>5.5334658714380387</v>
      </c>
      <c r="N33" s="130">
        <v>288.49999999999994</v>
      </c>
      <c r="O33" s="130">
        <v>95.593108018555327</v>
      </c>
      <c r="P33" s="130">
        <v>13.3</v>
      </c>
      <c r="Q33" s="130">
        <v>4.4068919814446659</v>
      </c>
      <c r="R33" s="130">
        <v>301.79999999999995</v>
      </c>
      <c r="S33" s="84"/>
      <c r="T33" s="85"/>
      <c r="U33" s="85"/>
      <c r="V33" s="85"/>
      <c r="W33" s="85"/>
    </row>
    <row r="34" spans="1:23" s="86" customFormat="1" ht="18.75" customHeight="1">
      <c r="A34" s="140">
        <v>2016</v>
      </c>
      <c r="B34" s="118">
        <v>31.1</v>
      </c>
      <c r="C34" s="130">
        <v>9.8988471503415258</v>
      </c>
      <c r="D34" s="130">
        <v>16.45</v>
      </c>
      <c r="E34" s="130">
        <v>5.2358853898108713</v>
      </c>
      <c r="F34" s="130">
        <v>53.1</v>
      </c>
      <c r="G34" s="130">
        <v>16.901247063766402</v>
      </c>
      <c r="H34" s="130">
        <v>12.19</v>
      </c>
      <c r="I34" s="130">
        <v>3.8799661338476912</v>
      </c>
      <c r="J34" s="141">
        <v>179.23</v>
      </c>
      <c r="K34" s="130">
        <v>57.047278931051828</v>
      </c>
      <c r="L34" s="130">
        <v>7.88</v>
      </c>
      <c r="M34" s="130">
        <v>2.5081323326267277</v>
      </c>
      <c r="N34" s="130">
        <v>299.95</v>
      </c>
      <c r="O34" s="130">
        <v>95.471357001445028</v>
      </c>
      <c r="P34" s="130">
        <v>14.228</v>
      </c>
      <c r="Q34" s="130">
        <v>4.5286429985549592</v>
      </c>
      <c r="R34" s="130">
        <v>314.178</v>
      </c>
      <c r="S34" s="84"/>
      <c r="T34" s="85"/>
      <c r="U34" s="85"/>
      <c r="V34" s="85"/>
      <c r="W34" s="85"/>
    </row>
    <row r="35" spans="1:23" s="86" customFormat="1" ht="18.75" customHeight="1">
      <c r="A35" s="140">
        <v>2017</v>
      </c>
      <c r="B35" s="118">
        <v>50</v>
      </c>
      <c r="C35" s="130">
        <v>13.727966613585194</v>
      </c>
      <c r="D35" s="130">
        <v>20</v>
      </c>
      <c r="E35" s="130">
        <v>5.4911866454340776</v>
      </c>
      <c r="F35" s="130">
        <v>42.5</v>
      </c>
      <c r="G35" s="130">
        <v>11.668771621547416</v>
      </c>
      <c r="H35" s="130">
        <v>11.6</v>
      </c>
      <c r="I35" s="130">
        <v>3.1848882543517649</v>
      </c>
      <c r="J35" s="141">
        <v>200</v>
      </c>
      <c r="K35" s="130">
        <v>54.911866454340775</v>
      </c>
      <c r="L35" s="130">
        <v>12.1</v>
      </c>
      <c r="M35" s="130">
        <v>3.3221679204876167</v>
      </c>
      <c r="N35" s="130">
        <v>336.20000000000005</v>
      </c>
      <c r="O35" s="130">
        <v>92.306847509746859</v>
      </c>
      <c r="P35" s="130">
        <v>28.02</v>
      </c>
      <c r="Q35" s="130">
        <v>7.6931524902531425</v>
      </c>
      <c r="R35" s="130">
        <v>364.22</v>
      </c>
      <c r="S35" s="84"/>
      <c r="T35" s="85"/>
      <c r="U35" s="85"/>
      <c r="V35" s="85"/>
      <c r="W35" s="85"/>
    </row>
    <row r="36" spans="1:23" s="86" customFormat="1" ht="18.75" customHeight="1">
      <c r="A36" s="140" t="s">
        <v>124</v>
      </c>
      <c r="B36" s="118">
        <v>65</v>
      </c>
      <c r="C36" s="130">
        <v>16.7</v>
      </c>
      <c r="D36" s="130">
        <v>14</v>
      </c>
      <c r="E36" s="130">
        <v>3.6</v>
      </c>
      <c r="F36" s="130">
        <v>40</v>
      </c>
      <c r="G36" s="130">
        <v>10.3</v>
      </c>
      <c r="H36" s="130">
        <v>11.7</v>
      </c>
      <c r="I36" s="130">
        <v>3</v>
      </c>
      <c r="J36" s="141">
        <v>220</v>
      </c>
      <c r="K36" s="130">
        <v>56.6</v>
      </c>
      <c r="L36" s="130">
        <v>11.2</v>
      </c>
      <c r="M36" s="130">
        <v>2.9</v>
      </c>
      <c r="N36" s="130">
        <v>297.7</v>
      </c>
      <c r="O36" s="130">
        <v>76.599999999999994</v>
      </c>
      <c r="P36" s="130">
        <v>26</v>
      </c>
      <c r="Q36" s="130">
        <v>6.7</v>
      </c>
      <c r="R36" s="130">
        <v>388.7</v>
      </c>
      <c r="S36" s="84"/>
      <c r="T36" s="85"/>
      <c r="U36" s="85"/>
      <c r="V36" s="85"/>
      <c r="W36" s="85"/>
    </row>
    <row r="37" spans="1:23" s="86" customFormat="1" ht="18.75" customHeight="1">
      <c r="A37" s="140" t="s">
        <v>125</v>
      </c>
      <c r="B37" s="118">
        <v>79</v>
      </c>
      <c r="C37" s="130">
        <v>17.48</v>
      </c>
      <c r="D37" s="130">
        <v>16</v>
      </c>
      <c r="E37" s="130">
        <v>3.54</v>
      </c>
      <c r="F37" s="130">
        <v>43.5</v>
      </c>
      <c r="G37" s="130">
        <v>9.6300000000000008</v>
      </c>
      <c r="H37" s="130">
        <v>9.8000000000000007</v>
      </c>
      <c r="I37" s="130">
        <v>2.17</v>
      </c>
      <c r="J37" s="141">
        <v>270</v>
      </c>
      <c r="K37" s="130">
        <v>59.76</v>
      </c>
      <c r="L37" s="130">
        <v>8.1999999999999993</v>
      </c>
      <c r="M37" s="130">
        <v>1.8</v>
      </c>
      <c r="N37" s="130">
        <v>347.5</v>
      </c>
      <c r="O37" s="130">
        <v>76.900000000000006</v>
      </c>
      <c r="P37" s="130">
        <v>25.3</v>
      </c>
      <c r="Q37" s="130">
        <v>5.6</v>
      </c>
      <c r="R37" s="130">
        <v>451.8</v>
      </c>
      <c r="S37" s="84"/>
      <c r="T37" s="85"/>
      <c r="U37" s="85"/>
      <c r="V37" s="85"/>
      <c r="W37" s="85"/>
    </row>
    <row r="38" spans="1:23" s="86" customFormat="1" ht="18.75" customHeight="1">
      <c r="A38" s="142" t="s">
        <v>126</v>
      </c>
      <c r="B38" s="121">
        <v>85</v>
      </c>
      <c r="C38" s="143">
        <v>17.8</v>
      </c>
      <c r="D38" s="143">
        <v>15</v>
      </c>
      <c r="E38" s="143">
        <v>3.1</v>
      </c>
      <c r="F38" s="143">
        <v>53</v>
      </c>
      <c r="G38" s="143">
        <v>11.1</v>
      </c>
      <c r="H38" s="143">
        <v>8.5</v>
      </c>
      <c r="I38" s="143">
        <v>1.8</v>
      </c>
      <c r="J38" s="144">
        <v>285</v>
      </c>
      <c r="K38" s="143">
        <v>59.8</v>
      </c>
      <c r="L38" s="143">
        <v>6.7</v>
      </c>
      <c r="M38" s="143">
        <v>1.4</v>
      </c>
      <c r="N38" s="143">
        <v>368.1</v>
      </c>
      <c r="O38" s="143">
        <v>77.2</v>
      </c>
      <c r="P38" s="143">
        <v>23.7</v>
      </c>
      <c r="Q38" s="143">
        <v>5</v>
      </c>
      <c r="R38" s="143">
        <v>476.8</v>
      </c>
      <c r="S38" s="84"/>
      <c r="T38" s="85"/>
      <c r="U38" s="85"/>
      <c r="V38" s="85"/>
      <c r="W38" s="85"/>
    </row>
    <row r="39" spans="1:23" s="86" customFormat="1" ht="18.75" customHeight="1">
      <c r="A39" s="11" t="s">
        <v>111</v>
      </c>
      <c r="B39" s="6"/>
      <c r="C39" s="137"/>
      <c r="D39" s="137"/>
      <c r="E39" s="137"/>
      <c r="F39" s="137"/>
      <c r="G39" s="137"/>
      <c r="H39" s="137"/>
      <c r="I39" s="137"/>
      <c r="J39" s="145"/>
      <c r="K39" s="137"/>
      <c r="L39" s="137"/>
      <c r="M39" s="137"/>
      <c r="N39" s="137"/>
      <c r="O39" s="137"/>
      <c r="P39" s="137"/>
      <c r="Q39" s="137"/>
      <c r="R39" s="137"/>
      <c r="S39" s="84"/>
      <c r="T39" s="85"/>
      <c r="U39" s="85"/>
      <c r="V39" s="85"/>
      <c r="W39" s="85"/>
    </row>
    <row r="40" spans="1:23" s="83" customFormat="1" ht="18.75" customHeight="1">
      <c r="A40" s="10" t="s">
        <v>54</v>
      </c>
      <c r="B40" s="10"/>
      <c r="C40" s="10"/>
      <c r="D40" s="10"/>
      <c r="E40" s="10"/>
      <c r="F40" s="10"/>
      <c r="G40" s="10"/>
      <c r="H40" s="10"/>
      <c r="I40" s="10"/>
      <c r="J40" s="19"/>
      <c r="K40" s="10"/>
      <c r="L40" s="10"/>
      <c r="M40" s="10"/>
      <c r="N40" s="10"/>
      <c r="O40" s="10"/>
      <c r="Q40" s="11"/>
      <c r="R40" s="11"/>
      <c r="S40" s="81"/>
      <c r="T40" s="82"/>
      <c r="U40" s="82"/>
      <c r="V40" s="82"/>
      <c r="W40" s="82"/>
    </row>
    <row r="41" spans="1:23" s="83" customFormat="1" ht="18.75" customHeight="1">
      <c r="A41" s="10" t="s">
        <v>56</v>
      </c>
      <c r="B41" s="10"/>
      <c r="C41" s="10"/>
      <c r="D41" s="10"/>
      <c r="E41" s="10"/>
      <c r="F41" s="10"/>
      <c r="G41" s="10"/>
      <c r="H41" s="10"/>
      <c r="I41" s="10"/>
      <c r="J41" s="19"/>
      <c r="K41" s="10"/>
      <c r="L41" s="10"/>
      <c r="M41" s="10"/>
      <c r="N41" s="10"/>
      <c r="S41" s="82"/>
      <c r="T41" s="82"/>
      <c r="U41" s="82"/>
      <c r="V41" s="82"/>
      <c r="W41" s="82"/>
    </row>
    <row r="42" spans="1:23" s="83" customFormat="1" ht="18.75" customHeight="1">
      <c r="A42" s="45" t="s">
        <v>103</v>
      </c>
      <c r="J42" s="86"/>
      <c r="S42" s="82"/>
      <c r="T42" s="82"/>
      <c r="U42" s="82"/>
      <c r="V42" s="82"/>
      <c r="W42" s="82"/>
    </row>
    <row r="47" spans="1:23" ht="14.25">
      <c r="A47" s="66"/>
    </row>
    <row r="49" spans="1:18" ht="14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</sheetData>
  <mergeCells count="13">
    <mergeCell ref="A2:R2"/>
    <mergeCell ref="A3:R3"/>
    <mergeCell ref="A4:R4"/>
    <mergeCell ref="A6:A7"/>
    <mergeCell ref="B6:C6"/>
    <mergeCell ref="D6:E6"/>
    <mergeCell ref="F6:G6"/>
    <mergeCell ref="H6:I6"/>
    <mergeCell ref="N6:O6"/>
    <mergeCell ref="P6:Q6"/>
    <mergeCell ref="L6:M6"/>
    <mergeCell ref="J6:K6"/>
    <mergeCell ref="R6:R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view="pageBreakPreview" zoomScaleNormal="100" zoomScaleSheetLayoutView="100" workbookViewId="0">
      <selection activeCell="D35" sqref="D35"/>
    </sheetView>
  </sheetViews>
  <sheetFormatPr defaultColWidth="10.6640625" defaultRowHeight="14.25"/>
  <cols>
    <col min="1" max="5" width="18.5" style="25" customWidth="1"/>
    <col min="6" max="7" width="10" style="25" customWidth="1"/>
    <col min="8" max="9" width="10" style="26" customWidth="1"/>
    <col min="10" max="19" width="10" style="25" customWidth="1"/>
    <col min="20" max="16384" width="10.6640625" style="25"/>
  </cols>
  <sheetData>
    <row r="1" spans="1:19" s="23" customFormat="1" ht="18.75" customHeight="1">
      <c r="H1" s="29"/>
      <c r="I1" s="29"/>
    </row>
    <row r="2" spans="1:19" s="23" customFormat="1" ht="18.75" customHeight="1">
      <c r="A2" s="254" t="s">
        <v>60</v>
      </c>
      <c r="B2" s="254"/>
      <c r="C2" s="254"/>
      <c r="D2" s="254"/>
      <c r="E2" s="254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23" customFormat="1" ht="18.75" customHeight="1">
      <c r="A3" s="254" t="s">
        <v>61</v>
      </c>
      <c r="B3" s="254"/>
      <c r="C3" s="254"/>
      <c r="D3" s="254"/>
      <c r="E3" s="254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23" customFormat="1" ht="18.75" customHeight="1">
      <c r="A4" s="254" t="s">
        <v>6</v>
      </c>
      <c r="B4" s="254"/>
      <c r="C4" s="254"/>
      <c r="D4" s="254"/>
      <c r="E4" s="254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s="23" customFormat="1" ht="18.75" customHeight="1">
      <c r="H5" s="29"/>
      <c r="I5" s="29"/>
    </row>
    <row r="6" spans="1:19" s="23" customFormat="1" ht="18.75" customHeight="1">
      <c r="A6" s="24" t="s">
        <v>64</v>
      </c>
      <c r="B6" s="24" t="s">
        <v>99</v>
      </c>
      <c r="C6" s="24" t="s">
        <v>25</v>
      </c>
      <c r="D6" s="24" t="s">
        <v>26</v>
      </c>
      <c r="E6" s="24" t="s">
        <v>28</v>
      </c>
      <c r="F6" s="33"/>
      <c r="G6" s="34"/>
      <c r="H6" s="35"/>
      <c r="I6" s="35"/>
      <c r="J6" s="35"/>
      <c r="K6" s="35"/>
      <c r="L6" s="35"/>
      <c r="M6" s="35"/>
      <c r="N6" s="35"/>
      <c r="O6" s="35"/>
      <c r="P6" s="35"/>
    </row>
    <row r="7" spans="1:19" s="23" customFormat="1" ht="18.75" hidden="1" customHeight="1">
      <c r="A7" s="36">
        <v>1990</v>
      </c>
      <c r="B7" s="37">
        <v>46</v>
      </c>
      <c r="C7" s="37">
        <v>155</v>
      </c>
      <c r="D7" s="37">
        <v>11207</v>
      </c>
      <c r="E7" s="28">
        <f>SUM(B7:D7)</f>
        <v>11408</v>
      </c>
      <c r="F7" s="35"/>
      <c r="G7" s="35"/>
      <c r="H7" s="38"/>
      <c r="I7" s="29"/>
      <c r="P7" s="33"/>
    </row>
    <row r="8" spans="1:19" s="23" customFormat="1" ht="18.75" hidden="1" customHeight="1">
      <c r="A8" s="27">
        <v>1991</v>
      </c>
      <c r="B8" s="28">
        <v>79</v>
      </c>
      <c r="C8" s="28">
        <v>149</v>
      </c>
      <c r="D8" s="28">
        <v>10998</v>
      </c>
      <c r="E8" s="28">
        <f t="shared" ref="E8:E30" si="0">SUM(B8:D8)</f>
        <v>11226</v>
      </c>
      <c r="F8" s="35"/>
      <c r="G8" s="35"/>
      <c r="H8" s="29"/>
      <c r="I8" s="29"/>
    </row>
    <row r="9" spans="1:19" s="23" customFormat="1" ht="18.75" hidden="1" customHeight="1">
      <c r="A9" s="27">
        <v>1992</v>
      </c>
      <c r="B9" s="28">
        <v>80</v>
      </c>
      <c r="C9" s="28">
        <v>147</v>
      </c>
      <c r="D9" s="28">
        <v>9930</v>
      </c>
      <c r="E9" s="28">
        <f t="shared" si="0"/>
        <v>10157</v>
      </c>
      <c r="F9" s="33"/>
      <c r="G9" s="34"/>
      <c r="H9" s="29"/>
      <c r="I9" s="29"/>
    </row>
    <row r="10" spans="1:19" s="23" customFormat="1" ht="18.75" hidden="1" customHeight="1">
      <c r="A10" s="27">
        <v>1993</v>
      </c>
      <c r="B10" s="28">
        <v>74</v>
      </c>
      <c r="C10" s="28">
        <v>147</v>
      </c>
      <c r="D10" s="28">
        <v>8880</v>
      </c>
      <c r="E10" s="28">
        <f t="shared" si="0"/>
        <v>9101</v>
      </c>
      <c r="F10" s="35"/>
      <c r="G10" s="35"/>
      <c r="H10" s="29"/>
      <c r="I10" s="29"/>
    </row>
    <row r="11" spans="1:19" s="23" customFormat="1" ht="18.75" hidden="1" customHeight="1">
      <c r="A11" s="27">
        <v>1994</v>
      </c>
      <c r="B11" s="28">
        <v>49</v>
      </c>
      <c r="C11" s="28">
        <v>106</v>
      </c>
      <c r="D11" s="28">
        <v>8500</v>
      </c>
      <c r="E11" s="28">
        <f t="shared" si="0"/>
        <v>8655</v>
      </c>
      <c r="H11" s="29"/>
      <c r="I11" s="29"/>
    </row>
    <row r="12" spans="1:19" s="23" customFormat="1" ht="18.75" hidden="1" customHeight="1">
      <c r="A12" s="27">
        <v>1995</v>
      </c>
      <c r="B12" s="28">
        <v>45</v>
      </c>
      <c r="C12" s="28">
        <v>102</v>
      </c>
      <c r="D12" s="28">
        <v>9690</v>
      </c>
      <c r="E12" s="28">
        <f t="shared" si="0"/>
        <v>9837</v>
      </c>
      <c r="F12" s="38"/>
      <c r="G12" s="38"/>
      <c r="H12" s="29"/>
      <c r="I12" s="29"/>
    </row>
    <row r="13" spans="1:19" s="23" customFormat="1" ht="18.75" hidden="1" customHeight="1">
      <c r="A13" s="27">
        <v>1996</v>
      </c>
      <c r="B13" s="28">
        <v>34</v>
      </c>
      <c r="C13" s="28">
        <v>100</v>
      </c>
      <c r="D13" s="28">
        <v>9690</v>
      </c>
      <c r="E13" s="28">
        <f t="shared" si="0"/>
        <v>9824</v>
      </c>
      <c r="H13" s="29"/>
      <c r="I13" s="29"/>
    </row>
    <row r="14" spans="1:19" s="23" customFormat="1" ht="18.75" hidden="1" customHeight="1">
      <c r="A14" s="27">
        <v>1997</v>
      </c>
      <c r="B14" s="28">
        <v>35</v>
      </c>
      <c r="C14" s="28">
        <v>51</v>
      </c>
      <c r="D14" s="28">
        <v>10200</v>
      </c>
      <c r="E14" s="28">
        <f t="shared" si="0"/>
        <v>10286</v>
      </c>
      <c r="H14" s="29"/>
      <c r="I14" s="29"/>
    </row>
    <row r="15" spans="1:19" s="23" customFormat="1" ht="18.75" hidden="1" customHeight="1">
      <c r="A15" s="27">
        <v>1998</v>
      </c>
      <c r="B15" s="28">
        <v>41</v>
      </c>
      <c r="C15" s="28">
        <v>45</v>
      </c>
      <c r="D15" s="28">
        <v>11373</v>
      </c>
      <c r="E15" s="28">
        <f t="shared" si="0"/>
        <v>11459</v>
      </c>
      <c r="H15" s="29" t="s">
        <v>15</v>
      </c>
      <c r="I15" s="29"/>
    </row>
    <row r="16" spans="1:19" s="23" customFormat="1" ht="18.75" hidden="1" customHeight="1">
      <c r="A16" s="27">
        <v>1999</v>
      </c>
      <c r="B16" s="28">
        <v>43</v>
      </c>
      <c r="C16" s="28">
        <v>20</v>
      </c>
      <c r="D16" s="28">
        <v>12196</v>
      </c>
      <c r="E16" s="28">
        <f t="shared" si="0"/>
        <v>12259</v>
      </c>
      <c r="H16" s="29"/>
      <c r="I16" s="29"/>
    </row>
    <row r="17" spans="1:9" s="23" customFormat="1" ht="18.75" hidden="1" customHeight="1">
      <c r="A17" s="27">
        <v>2000</v>
      </c>
      <c r="B17" s="28">
        <v>45</v>
      </c>
      <c r="C17" s="28">
        <v>18</v>
      </c>
      <c r="D17" s="28">
        <v>13327</v>
      </c>
      <c r="E17" s="28">
        <f t="shared" si="0"/>
        <v>13390</v>
      </c>
      <c r="H17" s="29"/>
      <c r="I17" s="29"/>
    </row>
    <row r="18" spans="1:9" s="23" customFormat="1" ht="18.75" hidden="1" customHeight="1">
      <c r="A18" s="27">
        <v>2001</v>
      </c>
      <c r="B18" s="28">
        <v>44</v>
      </c>
      <c r="C18" s="28">
        <v>24</v>
      </c>
      <c r="D18" s="28">
        <v>13555</v>
      </c>
      <c r="E18" s="28">
        <f t="shared" si="0"/>
        <v>13623</v>
      </c>
      <c r="H18" s="29"/>
      <c r="I18" s="29"/>
    </row>
    <row r="19" spans="1:9" s="23" customFormat="1" ht="18.75" hidden="1" customHeight="1">
      <c r="A19" s="27">
        <v>2002</v>
      </c>
      <c r="B19" s="28">
        <v>44</v>
      </c>
      <c r="C19" s="28">
        <v>24</v>
      </c>
      <c r="D19" s="28">
        <v>13862</v>
      </c>
      <c r="E19" s="28">
        <f t="shared" si="0"/>
        <v>13930</v>
      </c>
      <c r="H19" s="29"/>
      <c r="I19" s="29"/>
    </row>
    <row r="20" spans="1:9" s="23" customFormat="1" ht="18.75" hidden="1" customHeight="1">
      <c r="A20" s="27">
        <v>2003</v>
      </c>
      <c r="B20" s="28">
        <v>44</v>
      </c>
      <c r="C20" s="28">
        <v>23</v>
      </c>
      <c r="D20" s="28">
        <v>13809</v>
      </c>
      <c r="E20" s="28">
        <f t="shared" si="0"/>
        <v>13876</v>
      </c>
      <c r="H20" s="29"/>
      <c r="I20" s="29"/>
    </row>
    <row r="21" spans="1:9" s="23" customFormat="1" ht="18.75" hidden="1" customHeight="1">
      <c r="A21" s="27">
        <v>2004</v>
      </c>
      <c r="B21" s="28">
        <v>44</v>
      </c>
      <c r="C21" s="28">
        <v>16</v>
      </c>
      <c r="D21" s="28">
        <v>12930</v>
      </c>
      <c r="E21" s="28">
        <f t="shared" si="0"/>
        <v>12990</v>
      </c>
      <c r="H21" s="29"/>
      <c r="I21" s="29"/>
    </row>
    <row r="22" spans="1:9" s="23" customFormat="1" ht="18.75" hidden="1" customHeight="1">
      <c r="A22" s="27">
        <v>2005</v>
      </c>
      <c r="B22" s="28">
        <v>32</v>
      </c>
      <c r="C22" s="28">
        <v>16</v>
      </c>
      <c r="D22" s="28">
        <v>12674</v>
      </c>
      <c r="E22" s="28">
        <f t="shared" si="0"/>
        <v>12722</v>
      </c>
      <c r="H22" s="29"/>
      <c r="I22" s="29"/>
    </row>
    <row r="23" spans="1:9" s="23" customFormat="1" ht="18.75" hidden="1" customHeight="1">
      <c r="A23" s="27">
        <v>2006</v>
      </c>
      <c r="B23" s="28">
        <v>53</v>
      </c>
      <c r="C23" s="28">
        <v>7</v>
      </c>
      <c r="D23" s="28">
        <v>12068</v>
      </c>
      <c r="E23" s="28">
        <f t="shared" si="0"/>
        <v>12128</v>
      </c>
      <c r="H23" s="29"/>
      <c r="I23" s="29"/>
    </row>
    <row r="24" spans="1:9" s="23" customFormat="1" ht="18.75" hidden="1" customHeight="1">
      <c r="A24" s="27">
        <v>2007</v>
      </c>
      <c r="B24" s="28">
        <v>70</v>
      </c>
      <c r="C24" s="28">
        <v>7</v>
      </c>
      <c r="D24" s="28">
        <v>12946</v>
      </c>
      <c r="E24" s="28">
        <f t="shared" si="0"/>
        <v>13023</v>
      </c>
      <c r="H24" s="29"/>
      <c r="I24" s="29"/>
    </row>
    <row r="25" spans="1:9" s="23" customFormat="1" ht="18.75" hidden="1" customHeight="1">
      <c r="A25" s="27">
        <v>2008</v>
      </c>
      <c r="B25" s="28">
        <v>80</v>
      </c>
      <c r="C25" s="28">
        <v>7</v>
      </c>
      <c r="D25" s="28">
        <v>13400</v>
      </c>
      <c r="E25" s="28">
        <f t="shared" si="0"/>
        <v>13487</v>
      </c>
      <c r="H25" s="29"/>
      <c r="I25" s="29"/>
    </row>
    <row r="26" spans="1:9" s="23" customFormat="1" ht="18.75" hidden="1" customHeight="1">
      <c r="A26" s="27">
        <v>2009</v>
      </c>
      <c r="B26" s="28">
        <v>94</v>
      </c>
      <c r="C26" s="28">
        <v>8</v>
      </c>
      <c r="D26" s="28">
        <v>13516</v>
      </c>
      <c r="E26" s="28">
        <f t="shared" si="0"/>
        <v>13618</v>
      </c>
      <c r="H26" s="29"/>
      <c r="I26" s="29"/>
    </row>
    <row r="27" spans="1:9" s="23" customFormat="1" ht="18.75" customHeight="1">
      <c r="A27" s="27">
        <v>2010</v>
      </c>
      <c r="B27" s="28">
        <v>108</v>
      </c>
      <c r="C27" s="28">
        <v>10</v>
      </c>
      <c r="D27" s="28">
        <v>14056</v>
      </c>
      <c r="E27" s="37">
        <f t="shared" si="0"/>
        <v>14174</v>
      </c>
      <c r="H27" s="29"/>
      <c r="I27" s="29"/>
    </row>
    <row r="28" spans="1:9" s="23" customFormat="1" ht="18.75" customHeight="1">
      <c r="A28" s="27">
        <v>2011</v>
      </c>
      <c r="B28" s="28">
        <v>123</v>
      </c>
      <c r="C28" s="28">
        <v>30</v>
      </c>
      <c r="D28" s="28">
        <v>14518</v>
      </c>
      <c r="E28" s="28">
        <f t="shared" si="0"/>
        <v>14671</v>
      </c>
      <c r="H28" s="29"/>
      <c r="I28" s="29"/>
    </row>
    <row r="29" spans="1:9" s="23" customFormat="1" ht="18.75" customHeight="1">
      <c r="A29" s="27">
        <v>2012</v>
      </c>
      <c r="B29" s="28">
        <v>138</v>
      </c>
      <c r="C29" s="28">
        <v>50</v>
      </c>
      <c r="D29" s="28">
        <v>14603</v>
      </c>
      <c r="E29" s="28">
        <f t="shared" si="0"/>
        <v>14791</v>
      </c>
      <c r="H29" s="29"/>
      <c r="I29" s="29"/>
    </row>
    <row r="30" spans="1:9" s="23" customFormat="1" ht="18.75" customHeight="1">
      <c r="A30" s="27">
        <v>2013</v>
      </c>
      <c r="B30" s="27">
        <v>185</v>
      </c>
      <c r="C30" s="27">
        <v>36</v>
      </c>
      <c r="D30" s="30">
        <v>14909</v>
      </c>
      <c r="E30" s="28">
        <f t="shared" si="0"/>
        <v>15130</v>
      </c>
      <c r="H30" s="29"/>
      <c r="I30" s="29"/>
    </row>
    <row r="31" spans="1:9" s="23" customFormat="1" ht="18.75" customHeight="1">
      <c r="A31" s="27">
        <v>2014</v>
      </c>
      <c r="B31" s="27">
        <v>191</v>
      </c>
      <c r="C31" s="27">
        <v>38</v>
      </c>
      <c r="D31" s="30">
        <v>15792</v>
      </c>
      <c r="E31" s="28">
        <v>16021</v>
      </c>
      <c r="H31" s="29"/>
      <c r="I31" s="29"/>
    </row>
    <row r="32" spans="1:9" s="23" customFormat="1" ht="18.75" customHeight="1">
      <c r="A32" s="27">
        <v>2015</v>
      </c>
      <c r="B32" s="27">
        <v>205</v>
      </c>
      <c r="C32" s="27">
        <v>36</v>
      </c>
      <c r="D32" s="30">
        <v>16092</v>
      </c>
      <c r="E32" s="28">
        <v>16333</v>
      </c>
      <c r="H32" s="29"/>
      <c r="I32" s="29"/>
    </row>
    <row r="33" spans="1:9" s="23" customFormat="1" ht="18.75" customHeight="1">
      <c r="A33" s="27">
        <v>2016</v>
      </c>
      <c r="B33" s="27">
        <v>236</v>
      </c>
      <c r="C33" s="27">
        <v>16</v>
      </c>
      <c r="D33" s="30">
        <v>16516</v>
      </c>
      <c r="E33" s="28">
        <v>16768</v>
      </c>
      <c r="H33" s="29"/>
      <c r="I33" s="29"/>
    </row>
    <row r="34" spans="1:9" s="23" customFormat="1" ht="18.75" customHeight="1">
      <c r="A34" s="27">
        <v>2017</v>
      </c>
      <c r="B34" s="27">
        <v>256</v>
      </c>
      <c r="C34" s="27">
        <v>33</v>
      </c>
      <c r="D34" s="30">
        <v>16798</v>
      </c>
      <c r="E34" s="28">
        <v>17087</v>
      </c>
      <c r="H34" s="29"/>
      <c r="I34" s="29"/>
    </row>
    <row r="35" spans="1:9" s="23" customFormat="1" ht="18.75" customHeight="1">
      <c r="A35" s="27">
        <v>2018</v>
      </c>
      <c r="B35" s="27">
        <v>126</v>
      </c>
      <c r="C35" s="27">
        <v>48</v>
      </c>
      <c r="D35" s="30">
        <v>7002</v>
      </c>
      <c r="E35" s="28">
        <v>7176</v>
      </c>
      <c r="H35" s="29"/>
      <c r="I35" s="29"/>
    </row>
    <row r="36" spans="1:9" s="23" customFormat="1" ht="18.75" customHeight="1">
      <c r="A36" s="27">
        <v>2019</v>
      </c>
      <c r="B36" s="27">
        <v>113</v>
      </c>
      <c r="C36" s="27">
        <v>54</v>
      </c>
      <c r="D36" s="30">
        <v>7132</v>
      </c>
      <c r="E36" s="28">
        <v>7299</v>
      </c>
      <c r="H36" s="29"/>
      <c r="I36" s="29"/>
    </row>
    <row r="37" spans="1:9" s="23" customFormat="1" ht="18.75" customHeight="1">
      <c r="A37" s="31">
        <v>2020</v>
      </c>
      <c r="B37" s="31">
        <v>115</v>
      </c>
      <c r="C37" s="31">
        <v>60</v>
      </c>
      <c r="D37" s="32">
        <v>7847</v>
      </c>
      <c r="E37" s="103">
        <v>8022</v>
      </c>
      <c r="H37" s="29"/>
      <c r="I37" s="29"/>
    </row>
    <row r="38" spans="1:9" s="23" customFormat="1" ht="18.75" customHeight="1">
      <c r="A38" s="35" t="s">
        <v>23</v>
      </c>
      <c r="C38" s="35"/>
      <c r="D38" s="35"/>
      <c r="E38" s="35"/>
      <c r="H38" s="29"/>
      <c r="I38" s="29"/>
    </row>
  </sheetData>
  <mergeCells count="3">
    <mergeCell ref="A2:E2"/>
    <mergeCell ref="A4:E4"/>
    <mergeCell ref="A3:E3"/>
  </mergeCells>
  <phoneticPr fontId="2" type="noConversion"/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view="pageBreakPreview" zoomScaleSheetLayoutView="100" workbookViewId="0">
      <pane xSplit="11" topLeftCell="U1" activePane="topRight" state="frozen"/>
      <selection activeCell="D35" sqref="D35"/>
      <selection pane="topRight" activeCell="D35" sqref="D35"/>
    </sheetView>
  </sheetViews>
  <sheetFormatPr defaultColWidth="8.1640625" defaultRowHeight="14.25"/>
  <cols>
    <col min="1" max="1" width="21.5" style="39" customWidth="1"/>
    <col min="2" max="20" width="12.1640625" style="39" hidden="1" customWidth="1"/>
    <col min="21" max="21" width="12.5" style="39" hidden="1" customWidth="1"/>
    <col min="22" max="29" width="12.5" style="39" customWidth="1"/>
    <col min="30" max="32" width="12.1640625" style="39" customWidth="1"/>
    <col min="33" max="16384" width="8.1640625" style="39"/>
  </cols>
  <sheetData>
    <row r="1" spans="1:32" s="40" customFormat="1" ht="18.75" customHeight="1"/>
    <row r="2" spans="1:32" s="40" customFormat="1" ht="18.75" customHeight="1">
      <c r="A2" s="255" t="s">
        <v>62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</row>
    <row r="3" spans="1:32" s="40" customFormat="1" ht="18.75" customHeight="1">
      <c r="A3" s="255" t="s">
        <v>91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</row>
    <row r="4" spans="1:32" s="40" customFormat="1" ht="18.75" customHeight="1">
      <c r="A4" s="255" t="s">
        <v>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</row>
    <row r="5" spans="1:32" s="40" customFormat="1" ht="18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32" s="40" customFormat="1" ht="18.75" customHeight="1">
      <c r="A6" s="167"/>
      <c r="B6" s="168" t="s">
        <v>29</v>
      </c>
      <c r="C6" s="169">
        <v>1991</v>
      </c>
      <c r="D6" s="170" t="s">
        <v>30</v>
      </c>
      <c r="E6" s="171">
        <v>1993</v>
      </c>
      <c r="F6" s="171" t="s">
        <v>9</v>
      </c>
      <c r="G6" s="171" t="s">
        <v>10</v>
      </c>
      <c r="H6" s="171" t="s">
        <v>31</v>
      </c>
      <c r="I6" s="171" t="s">
        <v>32</v>
      </c>
      <c r="J6" s="172" t="s">
        <v>33</v>
      </c>
      <c r="K6" s="169" t="s">
        <v>18</v>
      </c>
      <c r="L6" s="173">
        <v>2000</v>
      </c>
      <c r="M6" s="173">
        <v>2001</v>
      </c>
      <c r="N6" s="171">
        <v>2002</v>
      </c>
      <c r="O6" s="171">
        <v>2003</v>
      </c>
      <c r="P6" s="172">
        <v>2004</v>
      </c>
      <c r="Q6" s="172">
        <v>2005</v>
      </c>
      <c r="R6" s="172">
        <v>2006</v>
      </c>
      <c r="S6" s="172">
        <v>2007</v>
      </c>
      <c r="T6" s="169">
        <v>2008</v>
      </c>
      <c r="U6" s="169">
        <v>2009</v>
      </c>
      <c r="V6" s="169">
        <v>2010</v>
      </c>
      <c r="W6" s="169">
        <v>2011</v>
      </c>
      <c r="X6" s="169">
        <v>2012</v>
      </c>
      <c r="Y6" s="169">
        <v>2013</v>
      </c>
      <c r="Z6" s="169">
        <v>2014</v>
      </c>
      <c r="AA6" s="169">
        <v>2015</v>
      </c>
      <c r="AB6" s="169">
        <v>2016</v>
      </c>
      <c r="AC6" s="169">
        <v>2017</v>
      </c>
      <c r="AD6" s="169">
        <v>2018</v>
      </c>
      <c r="AE6" s="169">
        <v>2019</v>
      </c>
      <c r="AF6" s="169">
        <v>2020</v>
      </c>
    </row>
    <row r="7" spans="1:32" s="40" customFormat="1" ht="18.75" customHeight="1">
      <c r="A7" s="174" t="s">
        <v>26</v>
      </c>
      <c r="B7" s="175"/>
      <c r="C7" s="176"/>
      <c r="D7" s="177"/>
      <c r="E7" s="178"/>
      <c r="F7" s="178"/>
      <c r="G7" s="178"/>
      <c r="H7" s="178"/>
      <c r="I7" s="178"/>
      <c r="J7" s="179"/>
      <c r="K7" s="176"/>
      <c r="L7" s="178"/>
      <c r="M7" s="175"/>
      <c r="N7" s="179"/>
      <c r="O7" s="178"/>
      <c r="P7" s="179"/>
      <c r="Q7" s="179"/>
      <c r="R7" s="179"/>
      <c r="S7" s="179"/>
      <c r="T7" s="176"/>
      <c r="U7" s="176"/>
      <c r="V7" s="176"/>
      <c r="W7" s="176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2" s="40" customFormat="1" ht="18.75" customHeight="1">
      <c r="A8" s="181" t="s">
        <v>34</v>
      </c>
      <c r="B8" s="99">
        <v>27824</v>
      </c>
      <c r="C8" s="96">
        <v>26500</v>
      </c>
      <c r="D8" s="182">
        <v>23400</v>
      </c>
      <c r="E8" s="183">
        <v>13300</v>
      </c>
      <c r="F8" s="183">
        <v>12000</v>
      </c>
      <c r="G8" s="183">
        <v>10850</v>
      </c>
      <c r="H8" s="183">
        <v>11330</v>
      </c>
      <c r="I8" s="183">
        <v>12780</v>
      </c>
      <c r="J8" s="184">
        <v>14200</v>
      </c>
      <c r="K8" s="185">
        <v>15500</v>
      </c>
      <c r="L8" s="186">
        <v>22000</v>
      </c>
      <c r="M8" s="187">
        <v>24600</v>
      </c>
      <c r="N8" s="184">
        <v>21600</v>
      </c>
      <c r="O8" s="188">
        <v>17500</v>
      </c>
      <c r="P8" s="189">
        <v>16500</v>
      </c>
      <c r="Q8" s="189">
        <v>16000</v>
      </c>
      <c r="R8" s="189">
        <v>15500</v>
      </c>
      <c r="S8" s="189">
        <v>16300</v>
      </c>
      <c r="T8" s="96">
        <v>15400</v>
      </c>
      <c r="U8" s="96">
        <v>15253</v>
      </c>
      <c r="V8" s="96">
        <v>16840</v>
      </c>
      <c r="W8" s="96">
        <v>17785.25</v>
      </c>
      <c r="X8" s="96">
        <v>18189</v>
      </c>
      <c r="Y8" s="96">
        <v>18471</v>
      </c>
      <c r="Z8" s="96">
        <v>19176</v>
      </c>
      <c r="AA8" s="96">
        <v>19599</v>
      </c>
      <c r="AB8" s="96">
        <v>20109</v>
      </c>
      <c r="AC8" s="96">
        <v>23314</v>
      </c>
      <c r="AD8" s="96">
        <v>22056</v>
      </c>
      <c r="AE8" s="96">
        <v>23215</v>
      </c>
      <c r="AF8" s="96">
        <v>21092</v>
      </c>
    </row>
    <row r="9" spans="1:32" s="40" customFormat="1" ht="18.75" customHeight="1">
      <c r="A9" s="181" t="s">
        <v>35</v>
      </c>
      <c r="B9" s="99">
        <v>3091</v>
      </c>
      <c r="C9" s="96">
        <v>2500</v>
      </c>
      <c r="D9" s="190">
        <v>2600</v>
      </c>
      <c r="E9" s="191">
        <v>4300</v>
      </c>
      <c r="F9" s="191">
        <v>4000</v>
      </c>
      <c r="G9" s="191">
        <v>4650</v>
      </c>
      <c r="H9" s="191">
        <v>4670</v>
      </c>
      <c r="I9" s="191">
        <v>5220</v>
      </c>
      <c r="J9" s="189">
        <v>4800</v>
      </c>
      <c r="K9" s="96">
        <v>6000</v>
      </c>
      <c r="L9" s="186">
        <v>2000</v>
      </c>
      <c r="M9" s="99">
        <v>2400</v>
      </c>
      <c r="N9" s="189">
        <v>2400</v>
      </c>
      <c r="O9" s="186">
        <v>3500</v>
      </c>
      <c r="P9" s="189">
        <v>3500</v>
      </c>
      <c r="Q9" s="189">
        <v>3000</v>
      </c>
      <c r="R9" s="189">
        <v>3500</v>
      </c>
      <c r="S9" s="189">
        <v>3700</v>
      </c>
      <c r="T9" s="96">
        <v>6600</v>
      </c>
      <c r="U9" s="96">
        <v>6537</v>
      </c>
      <c r="V9" s="96">
        <v>7216</v>
      </c>
      <c r="W9" s="96">
        <v>7622.25</v>
      </c>
      <c r="X9" s="96">
        <v>7611</v>
      </c>
      <c r="Y9" s="96">
        <v>7729</v>
      </c>
      <c r="Z9" s="96">
        <v>8024</v>
      </c>
      <c r="AA9" s="96">
        <v>8400</v>
      </c>
      <c r="AB9" s="96">
        <v>8618</v>
      </c>
      <c r="AC9" s="96">
        <v>6661</v>
      </c>
      <c r="AD9" s="96">
        <v>9453</v>
      </c>
      <c r="AE9" s="96">
        <v>9949</v>
      </c>
      <c r="AF9" s="96">
        <v>9040</v>
      </c>
    </row>
    <row r="10" spans="1:32" s="40" customFormat="1" ht="18.75" customHeight="1">
      <c r="A10" s="167" t="s">
        <v>28</v>
      </c>
      <c r="B10" s="192">
        <v>30915</v>
      </c>
      <c r="C10" s="193">
        <v>29000</v>
      </c>
      <c r="D10" s="194">
        <v>26000</v>
      </c>
      <c r="E10" s="195">
        <v>17600</v>
      </c>
      <c r="F10" s="195">
        <v>16000</v>
      </c>
      <c r="G10" s="195">
        <v>15500</v>
      </c>
      <c r="H10" s="195">
        <v>16000</v>
      </c>
      <c r="I10" s="195">
        <v>18000</v>
      </c>
      <c r="J10" s="195">
        <v>19000</v>
      </c>
      <c r="K10" s="196">
        <v>21500</v>
      </c>
      <c r="L10" s="197">
        <v>24000</v>
      </c>
      <c r="M10" s="195">
        <v>27000</v>
      </c>
      <c r="N10" s="195">
        <v>24000</v>
      </c>
      <c r="O10" s="195">
        <v>21000</v>
      </c>
      <c r="P10" s="197">
        <v>20000</v>
      </c>
      <c r="Q10" s="197">
        <v>19000</v>
      </c>
      <c r="R10" s="197">
        <v>19000</v>
      </c>
      <c r="S10" s="197">
        <v>20000</v>
      </c>
      <c r="T10" s="193">
        <v>22000</v>
      </c>
      <c r="U10" s="193">
        <v>21790</v>
      </c>
      <c r="V10" s="193">
        <v>24056</v>
      </c>
      <c r="W10" s="193">
        <v>25407.5</v>
      </c>
      <c r="X10" s="193">
        <v>25800</v>
      </c>
      <c r="Y10" s="193">
        <v>26200</v>
      </c>
      <c r="Z10" s="193">
        <v>27200</v>
      </c>
      <c r="AA10" s="193">
        <v>27999</v>
      </c>
      <c r="AB10" s="193">
        <v>28727</v>
      </c>
      <c r="AC10" s="193">
        <v>29975</v>
      </c>
      <c r="AD10" s="193">
        <v>31509</v>
      </c>
      <c r="AE10" s="193">
        <v>33164</v>
      </c>
      <c r="AF10" s="193">
        <v>30132</v>
      </c>
    </row>
    <row r="11" spans="1:32" s="40" customFormat="1" ht="18.75" customHeight="1">
      <c r="A11" s="198" t="s">
        <v>25</v>
      </c>
      <c r="B11" s="99"/>
      <c r="C11" s="96"/>
      <c r="D11" s="182"/>
      <c r="E11" s="183"/>
      <c r="F11" s="183"/>
      <c r="G11" s="188"/>
      <c r="H11" s="188"/>
      <c r="I11" s="188"/>
      <c r="J11" s="184"/>
      <c r="K11" s="185"/>
      <c r="L11" s="186"/>
      <c r="M11" s="187"/>
      <c r="N11" s="184"/>
      <c r="O11" s="188"/>
      <c r="P11" s="189"/>
      <c r="Q11" s="189"/>
      <c r="R11" s="189"/>
      <c r="S11" s="189"/>
      <c r="T11" s="96"/>
      <c r="U11" s="96"/>
      <c r="V11" s="96"/>
      <c r="W11" s="96"/>
      <c r="X11" s="199"/>
      <c r="Y11" s="199"/>
      <c r="Z11" s="199"/>
      <c r="AA11" s="199"/>
      <c r="AB11" s="199"/>
      <c r="AC11" s="199"/>
      <c r="AD11" s="199"/>
      <c r="AE11" s="199"/>
      <c r="AF11" s="199"/>
    </row>
    <row r="12" spans="1:32" s="40" customFormat="1" ht="18.75" customHeight="1">
      <c r="A12" s="181" t="s">
        <v>34</v>
      </c>
      <c r="B12" s="200">
        <v>28</v>
      </c>
      <c r="C12" s="201">
        <v>50</v>
      </c>
      <c r="D12" s="202">
        <v>10</v>
      </c>
      <c r="E12" s="203">
        <v>5</v>
      </c>
      <c r="F12" s="203">
        <v>5</v>
      </c>
      <c r="G12" s="204">
        <v>2</v>
      </c>
      <c r="H12" s="204">
        <v>1</v>
      </c>
      <c r="I12" s="204">
        <v>0</v>
      </c>
      <c r="J12" s="205">
        <v>0.15</v>
      </c>
      <c r="K12" s="206">
        <v>0.25</v>
      </c>
      <c r="L12" s="207">
        <v>0.01</v>
      </c>
      <c r="M12" s="208">
        <v>0</v>
      </c>
      <c r="N12" s="205">
        <v>0</v>
      </c>
      <c r="O12" s="204">
        <v>0</v>
      </c>
      <c r="P12" s="209">
        <v>0</v>
      </c>
      <c r="Q12" s="209">
        <v>0</v>
      </c>
      <c r="R12" s="209">
        <v>0</v>
      </c>
      <c r="S12" s="209">
        <v>0</v>
      </c>
      <c r="T12" s="201">
        <v>0</v>
      </c>
      <c r="U12" s="201">
        <v>0</v>
      </c>
      <c r="V12" s="201">
        <v>0</v>
      </c>
      <c r="W12" s="201">
        <v>0</v>
      </c>
      <c r="X12" s="201">
        <v>0</v>
      </c>
      <c r="Y12" s="201">
        <v>0</v>
      </c>
      <c r="Z12" s="201" t="s">
        <v>84</v>
      </c>
      <c r="AA12" s="201">
        <v>0.17</v>
      </c>
      <c r="AB12" s="201">
        <v>0.16</v>
      </c>
      <c r="AC12" s="201">
        <v>1.4</v>
      </c>
      <c r="AD12" s="201">
        <v>151</v>
      </c>
      <c r="AE12" s="201">
        <v>176</v>
      </c>
      <c r="AF12" s="201">
        <v>161</v>
      </c>
    </row>
    <row r="13" spans="1:32" s="40" customFormat="1" ht="18.75" customHeight="1">
      <c r="A13" s="181" t="s">
        <v>35</v>
      </c>
      <c r="B13" s="200">
        <v>27</v>
      </c>
      <c r="C13" s="201">
        <v>15</v>
      </c>
      <c r="D13" s="202">
        <v>65</v>
      </c>
      <c r="E13" s="203">
        <v>65</v>
      </c>
      <c r="F13" s="203">
        <v>65</v>
      </c>
      <c r="G13" s="204">
        <v>20</v>
      </c>
      <c r="H13" s="204">
        <v>33</v>
      </c>
      <c r="I13" s="204">
        <v>16</v>
      </c>
      <c r="J13" s="210">
        <v>10</v>
      </c>
      <c r="K13" s="211">
        <v>7</v>
      </c>
      <c r="L13" s="207">
        <v>7.76</v>
      </c>
      <c r="M13" s="208">
        <v>7</v>
      </c>
      <c r="N13" s="210">
        <v>20</v>
      </c>
      <c r="O13" s="204">
        <v>20</v>
      </c>
      <c r="P13" s="209">
        <v>16</v>
      </c>
      <c r="Q13" s="209">
        <v>16</v>
      </c>
      <c r="R13" s="209">
        <v>16</v>
      </c>
      <c r="S13" s="209">
        <v>4.5199999999999996</v>
      </c>
      <c r="T13" s="201">
        <v>18</v>
      </c>
      <c r="U13" s="201">
        <v>0</v>
      </c>
      <c r="V13" s="201">
        <v>0</v>
      </c>
      <c r="W13" s="201">
        <v>0</v>
      </c>
      <c r="X13" s="201">
        <v>0</v>
      </c>
      <c r="Y13" s="201">
        <v>0</v>
      </c>
      <c r="Z13" s="201" t="s">
        <v>84</v>
      </c>
      <c r="AA13" s="201">
        <v>7.0000000000000007E-2</v>
      </c>
      <c r="AB13" s="201">
        <v>0.05</v>
      </c>
      <c r="AC13" s="201">
        <v>0.6</v>
      </c>
      <c r="AD13" s="201">
        <v>65</v>
      </c>
      <c r="AE13" s="201">
        <v>75</v>
      </c>
      <c r="AF13" s="201">
        <v>69</v>
      </c>
    </row>
    <row r="14" spans="1:32" s="40" customFormat="1" ht="18.75" customHeight="1">
      <c r="A14" s="167" t="s">
        <v>28</v>
      </c>
      <c r="B14" s="212">
        <v>55</v>
      </c>
      <c r="C14" s="213">
        <v>65</v>
      </c>
      <c r="D14" s="214">
        <v>75</v>
      </c>
      <c r="E14" s="215">
        <v>70</v>
      </c>
      <c r="F14" s="215">
        <v>70</v>
      </c>
      <c r="G14" s="215">
        <v>22</v>
      </c>
      <c r="H14" s="215">
        <v>34</v>
      </c>
      <c r="I14" s="215">
        <v>16</v>
      </c>
      <c r="J14" s="216">
        <v>10.15</v>
      </c>
      <c r="K14" s="217">
        <v>7.25</v>
      </c>
      <c r="L14" s="218">
        <v>7.77</v>
      </c>
      <c r="M14" s="215">
        <v>7</v>
      </c>
      <c r="N14" s="215">
        <v>20</v>
      </c>
      <c r="O14" s="215">
        <v>20</v>
      </c>
      <c r="P14" s="218">
        <v>16</v>
      </c>
      <c r="Q14" s="218">
        <v>16</v>
      </c>
      <c r="R14" s="218">
        <v>16</v>
      </c>
      <c r="S14" s="219">
        <v>4.5199999999999996</v>
      </c>
      <c r="T14" s="213">
        <v>18</v>
      </c>
      <c r="U14" s="213">
        <v>0</v>
      </c>
      <c r="V14" s="213">
        <v>0</v>
      </c>
      <c r="W14" s="213">
        <v>0</v>
      </c>
      <c r="X14" s="213">
        <v>0</v>
      </c>
      <c r="Y14" s="213">
        <v>0</v>
      </c>
      <c r="Z14" s="213" t="s">
        <v>84</v>
      </c>
      <c r="AA14" s="213">
        <v>0.24</v>
      </c>
      <c r="AB14" s="213">
        <v>0.21</v>
      </c>
      <c r="AC14" s="213">
        <v>2</v>
      </c>
      <c r="AD14" s="213">
        <v>216</v>
      </c>
      <c r="AE14" s="213">
        <v>251</v>
      </c>
      <c r="AF14" s="213">
        <v>230</v>
      </c>
    </row>
    <row r="15" spans="1:32" s="40" customFormat="1" ht="18.75" customHeight="1">
      <c r="A15" s="198" t="s">
        <v>99</v>
      </c>
      <c r="B15" s="99"/>
      <c r="C15" s="96"/>
      <c r="D15" s="182"/>
      <c r="E15" s="183"/>
      <c r="F15" s="183"/>
      <c r="G15" s="188"/>
      <c r="H15" s="188"/>
      <c r="I15" s="188"/>
      <c r="J15" s="184"/>
      <c r="K15" s="185"/>
      <c r="L15" s="186"/>
      <c r="M15" s="187"/>
      <c r="N15" s="184"/>
      <c r="O15" s="188"/>
      <c r="P15" s="189"/>
      <c r="Q15" s="189"/>
      <c r="R15" s="189"/>
      <c r="S15" s="189"/>
      <c r="T15" s="96"/>
      <c r="U15" s="96"/>
      <c r="V15" s="96"/>
      <c r="W15" s="96"/>
      <c r="X15" s="199"/>
      <c r="Y15" s="199"/>
      <c r="Z15" s="199"/>
      <c r="AA15" s="199"/>
      <c r="AB15" s="199"/>
      <c r="AC15" s="199"/>
      <c r="AD15" s="199"/>
      <c r="AE15" s="199"/>
      <c r="AF15" s="199"/>
    </row>
    <row r="16" spans="1:32" s="40" customFormat="1" ht="18.75" customHeight="1">
      <c r="A16" s="181" t="s">
        <v>36</v>
      </c>
      <c r="B16" s="220">
        <v>0</v>
      </c>
      <c r="C16" s="221">
        <v>0</v>
      </c>
      <c r="D16" s="222">
        <v>437.67</v>
      </c>
      <c r="E16" s="188">
        <v>330.92</v>
      </c>
      <c r="F16" s="183">
        <v>295.27</v>
      </c>
      <c r="G16" s="183">
        <v>243.57</v>
      </c>
      <c r="H16" s="183">
        <v>239</v>
      </c>
      <c r="I16" s="183">
        <v>142.09</v>
      </c>
      <c r="J16" s="184">
        <v>76.64</v>
      </c>
      <c r="K16" s="96">
        <v>93.63</v>
      </c>
      <c r="L16" s="186">
        <v>102.88</v>
      </c>
      <c r="M16" s="187">
        <v>90.94</v>
      </c>
      <c r="N16" s="184">
        <v>79.45</v>
      </c>
      <c r="O16" s="188">
        <v>99.2</v>
      </c>
      <c r="P16" s="189">
        <v>90.5</v>
      </c>
      <c r="Q16" s="189">
        <v>88.5</v>
      </c>
      <c r="R16" s="189">
        <v>80</v>
      </c>
      <c r="S16" s="189">
        <v>70</v>
      </c>
      <c r="T16" s="96">
        <v>80</v>
      </c>
      <c r="U16" s="96">
        <v>25</v>
      </c>
      <c r="V16" s="96">
        <v>40</v>
      </c>
      <c r="W16" s="96">
        <v>44</v>
      </c>
      <c r="X16" s="96">
        <v>46</v>
      </c>
      <c r="Y16" s="96">
        <v>54</v>
      </c>
      <c r="Z16" s="96">
        <v>18</v>
      </c>
      <c r="AA16" s="96">
        <v>39</v>
      </c>
      <c r="AB16" s="96">
        <v>67</v>
      </c>
      <c r="AC16" s="96">
        <v>27</v>
      </c>
      <c r="AD16" s="96">
        <v>28</v>
      </c>
      <c r="AE16" s="96">
        <v>26</v>
      </c>
      <c r="AF16" s="96">
        <v>22</v>
      </c>
    </row>
    <row r="17" spans="1:32" s="40" customFormat="1" ht="18.75" customHeight="1">
      <c r="A17" s="181" t="s">
        <v>34</v>
      </c>
      <c r="B17" s="99">
        <v>59</v>
      </c>
      <c r="C17" s="96">
        <v>0</v>
      </c>
      <c r="D17" s="182">
        <v>0.35</v>
      </c>
      <c r="E17" s="183">
        <v>0.32</v>
      </c>
      <c r="F17" s="183">
        <v>1.17</v>
      </c>
      <c r="G17" s="183">
        <v>0.42</v>
      </c>
      <c r="H17" s="183">
        <v>1.38</v>
      </c>
      <c r="I17" s="183">
        <v>2.88</v>
      </c>
      <c r="J17" s="184">
        <v>0.04</v>
      </c>
      <c r="K17" s="96">
        <v>0</v>
      </c>
      <c r="L17" s="186">
        <v>0</v>
      </c>
      <c r="M17" s="187">
        <v>0.45</v>
      </c>
      <c r="N17" s="184">
        <v>4</v>
      </c>
      <c r="O17" s="188">
        <v>0.5</v>
      </c>
      <c r="P17" s="189">
        <v>1.5</v>
      </c>
      <c r="Q17" s="189">
        <v>2.5</v>
      </c>
      <c r="R17" s="189">
        <v>3</v>
      </c>
      <c r="S17" s="189">
        <v>30</v>
      </c>
      <c r="T17" s="96">
        <v>40</v>
      </c>
      <c r="U17" s="96">
        <v>20</v>
      </c>
      <c r="V17" s="96">
        <v>30</v>
      </c>
      <c r="W17" s="96">
        <v>44</v>
      </c>
      <c r="X17" s="96">
        <v>46</v>
      </c>
      <c r="Y17" s="96">
        <v>69</v>
      </c>
      <c r="Z17" s="96">
        <v>101</v>
      </c>
      <c r="AA17" s="96">
        <v>181</v>
      </c>
      <c r="AB17" s="96">
        <v>311</v>
      </c>
      <c r="AC17" s="96">
        <v>155</v>
      </c>
      <c r="AD17" s="96">
        <v>397</v>
      </c>
      <c r="AE17" s="96">
        <v>368</v>
      </c>
      <c r="AF17" s="96">
        <v>309</v>
      </c>
    </row>
    <row r="18" spans="1:32" s="40" customFormat="1" ht="18.75" customHeight="1">
      <c r="A18" s="181" t="s">
        <v>35</v>
      </c>
      <c r="B18" s="99">
        <v>162</v>
      </c>
      <c r="C18" s="96">
        <v>0</v>
      </c>
      <c r="D18" s="182">
        <v>1.66</v>
      </c>
      <c r="E18" s="183">
        <v>2.08</v>
      </c>
      <c r="F18" s="183">
        <v>3.21</v>
      </c>
      <c r="G18" s="183">
        <v>1.74</v>
      </c>
      <c r="H18" s="183">
        <v>1.66</v>
      </c>
      <c r="I18" s="183">
        <v>10.38</v>
      </c>
      <c r="J18" s="184">
        <v>0.61</v>
      </c>
      <c r="K18" s="96">
        <v>0.18</v>
      </c>
      <c r="L18" s="186">
        <v>0.1</v>
      </c>
      <c r="M18" s="187">
        <v>0.6</v>
      </c>
      <c r="N18" s="184">
        <v>3</v>
      </c>
      <c r="O18" s="188">
        <v>1</v>
      </c>
      <c r="P18" s="189">
        <v>2.5</v>
      </c>
      <c r="Q18" s="189">
        <v>4</v>
      </c>
      <c r="R18" s="189">
        <v>4.5</v>
      </c>
      <c r="S18" s="189">
        <v>40</v>
      </c>
      <c r="T18" s="96">
        <v>80</v>
      </c>
      <c r="U18" s="96">
        <v>80</v>
      </c>
      <c r="V18" s="96">
        <v>101</v>
      </c>
      <c r="W18" s="96">
        <v>104.7</v>
      </c>
      <c r="X18" s="96">
        <v>108</v>
      </c>
      <c r="Y18" s="96">
        <v>177</v>
      </c>
      <c r="Z18" s="96">
        <v>182</v>
      </c>
      <c r="AA18" s="96">
        <v>81</v>
      </c>
      <c r="AB18" s="96">
        <v>140</v>
      </c>
      <c r="AC18" s="96">
        <v>274</v>
      </c>
      <c r="AD18" s="96">
        <v>142</v>
      </c>
      <c r="AE18" s="96">
        <v>131</v>
      </c>
      <c r="AF18" s="96">
        <v>111</v>
      </c>
    </row>
    <row r="19" spans="1:32" s="40" customFormat="1" ht="18.75" customHeight="1">
      <c r="A19" s="167" t="s">
        <v>28</v>
      </c>
      <c r="B19" s="192">
        <v>221</v>
      </c>
      <c r="C19" s="193">
        <v>0</v>
      </c>
      <c r="D19" s="223">
        <v>439.68000000000006</v>
      </c>
      <c r="E19" s="224">
        <v>333.32</v>
      </c>
      <c r="F19" s="224">
        <v>299.64999999999998</v>
      </c>
      <c r="G19" s="224">
        <v>245.73</v>
      </c>
      <c r="H19" s="224">
        <v>242.04</v>
      </c>
      <c r="I19" s="224">
        <v>155.35</v>
      </c>
      <c r="J19" s="197">
        <v>77.290000000000006</v>
      </c>
      <c r="K19" s="193">
        <v>93.81</v>
      </c>
      <c r="L19" s="224">
        <v>102.97999999999999</v>
      </c>
      <c r="M19" s="224">
        <v>91.99</v>
      </c>
      <c r="N19" s="224">
        <v>86.45</v>
      </c>
      <c r="O19" s="224">
        <v>100.7</v>
      </c>
      <c r="P19" s="224">
        <v>94.5</v>
      </c>
      <c r="Q19" s="224">
        <v>95</v>
      </c>
      <c r="R19" s="224">
        <v>87.5</v>
      </c>
      <c r="S19" s="197">
        <v>140</v>
      </c>
      <c r="T19" s="193">
        <v>200</v>
      </c>
      <c r="U19" s="193">
        <v>125</v>
      </c>
      <c r="V19" s="193">
        <v>171</v>
      </c>
      <c r="W19" s="193">
        <v>192.7</v>
      </c>
      <c r="X19" s="193">
        <v>200</v>
      </c>
      <c r="Y19" s="193">
        <v>300</v>
      </c>
      <c r="Z19" s="193">
        <v>300</v>
      </c>
      <c r="AA19" s="193">
        <v>301</v>
      </c>
      <c r="AB19" s="193">
        <v>518</v>
      </c>
      <c r="AC19" s="193">
        <v>456</v>
      </c>
      <c r="AD19" s="193">
        <v>567</v>
      </c>
      <c r="AE19" s="193">
        <v>525</v>
      </c>
      <c r="AF19" s="193">
        <v>442</v>
      </c>
    </row>
    <row r="20" spans="1:32" s="40" customFormat="1" ht="18.75" customHeight="1">
      <c r="A20" s="198" t="s">
        <v>37</v>
      </c>
      <c r="B20" s="99"/>
      <c r="C20" s="96"/>
      <c r="D20" s="182"/>
      <c r="E20" s="183"/>
      <c r="F20" s="183"/>
      <c r="G20" s="188"/>
      <c r="H20" s="188"/>
      <c r="I20" s="188"/>
      <c r="J20" s="184"/>
      <c r="K20" s="185"/>
      <c r="L20" s="186"/>
      <c r="M20" s="187"/>
      <c r="N20" s="184"/>
      <c r="O20" s="188"/>
      <c r="P20" s="225"/>
      <c r="Q20" s="225"/>
      <c r="R20" s="225"/>
      <c r="S20" s="225"/>
      <c r="T20" s="226"/>
      <c r="U20" s="226"/>
      <c r="V20" s="226"/>
      <c r="W20" s="226"/>
      <c r="X20" s="227"/>
      <c r="Y20" s="227"/>
      <c r="Z20" s="227"/>
      <c r="AA20" s="227"/>
      <c r="AB20" s="227"/>
      <c r="AC20" s="227"/>
      <c r="AD20" s="227"/>
      <c r="AE20" s="227"/>
      <c r="AF20" s="227"/>
    </row>
    <row r="21" spans="1:32" s="40" customFormat="1" ht="18.75" customHeight="1">
      <c r="A21" s="181" t="s">
        <v>36</v>
      </c>
      <c r="B21" s="220">
        <f>SUM(B16)</f>
        <v>0</v>
      </c>
      <c r="C21" s="221">
        <f t="shared" ref="C21:AB21" si="0">SUM(C16)</f>
        <v>0</v>
      </c>
      <c r="D21" s="190">
        <f t="shared" si="0"/>
        <v>437.67</v>
      </c>
      <c r="E21" s="191">
        <f t="shared" si="0"/>
        <v>330.92</v>
      </c>
      <c r="F21" s="191">
        <f t="shared" si="0"/>
        <v>295.27</v>
      </c>
      <c r="G21" s="191">
        <f t="shared" si="0"/>
        <v>243.57</v>
      </c>
      <c r="H21" s="191">
        <f t="shared" si="0"/>
        <v>239</v>
      </c>
      <c r="I21" s="191">
        <f t="shared" si="0"/>
        <v>142.09</v>
      </c>
      <c r="J21" s="228">
        <f t="shared" si="0"/>
        <v>76.64</v>
      </c>
      <c r="K21" s="221">
        <f t="shared" si="0"/>
        <v>93.63</v>
      </c>
      <c r="L21" s="191">
        <f t="shared" si="0"/>
        <v>102.88</v>
      </c>
      <c r="M21" s="191">
        <f t="shared" si="0"/>
        <v>90.94</v>
      </c>
      <c r="N21" s="191">
        <f t="shared" si="0"/>
        <v>79.45</v>
      </c>
      <c r="O21" s="191">
        <f t="shared" si="0"/>
        <v>99.2</v>
      </c>
      <c r="P21" s="191">
        <f t="shared" si="0"/>
        <v>90.5</v>
      </c>
      <c r="Q21" s="191">
        <f t="shared" si="0"/>
        <v>88.5</v>
      </c>
      <c r="R21" s="191">
        <f t="shared" si="0"/>
        <v>80</v>
      </c>
      <c r="S21" s="228">
        <f t="shared" si="0"/>
        <v>70</v>
      </c>
      <c r="T21" s="221">
        <f t="shared" si="0"/>
        <v>80</v>
      </c>
      <c r="U21" s="221">
        <f t="shared" si="0"/>
        <v>25</v>
      </c>
      <c r="V21" s="221">
        <f t="shared" si="0"/>
        <v>40</v>
      </c>
      <c r="W21" s="221">
        <f t="shared" si="0"/>
        <v>44</v>
      </c>
      <c r="X21" s="221">
        <f t="shared" si="0"/>
        <v>46</v>
      </c>
      <c r="Y21" s="221">
        <f t="shared" si="0"/>
        <v>54</v>
      </c>
      <c r="Z21" s="221">
        <f t="shared" si="0"/>
        <v>18</v>
      </c>
      <c r="AA21" s="221">
        <f t="shared" si="0"/>
        <v>39</v>
      </c>
      <c r="AB21" s="221">
        <f t="shared" si="0"/>
        <v>67</v>
      </c>
      <c r="AC21" s="221">
        <f t="shared" ref="AC21:AD21" si="1">SUM(AC16)</f>
        <v>27</v>
      </c>
      <c r="AD21" s="221">
        <f t="shared" si="1"/>
        <v>28</v>
      </c>
      <c r="AE21" s="221">
        <f t="shared" ref="AE21:AF21" si="2">SUM(AE16)</f>
        <v>26</v>
      </c>
      <c r="AF21" s="221">
        <f t="shared" si="2"/>
        <v>22</v>
      </c>
    </row>
    <row r="22" spans="1:32" s="40" customFormat="1" ht="18.75" customHeight="1">
      <c r="A22" s="229" t="s">
        <v>38</v>
      </c>
      <c r="B22" s="230">
        <v>0</v>
      </c>
      <c r="C22" s="231">
        <v>0</v>
      </c>
      <c r="D22" s="232">
        <v>1.650670496494772</v>
      </c>
      <c r="E22" s="233">
        <v>1.8381054161121395</v>
      </c>
      <c r="F22" s="233">
        <v>1.8037648941791669</v>
      </c>
      <c r="G22" s="233">
        <v>1.5447372576775478</v>
      </c>
      <c r="H22" s="233">
        <v>1.4684161503658137</v>
      </c>
      <c r="I22" s="233">
        <v>0.78194520495175113</v>
      </c>
      <c r="J22" s="234">
        <v>0.4</v>
      </c>
      <c r="K22" s="231">
        <v>0.43</v>
      </c>
      <c r="L22" s="235">
        <v>0.41</v>
      </c>
      <c r="M22" s="236">
        <v>0.32</v>
      </c>
      <c r="N22" s="237">
        <v>0.33</v>
      </c>
      <c r="O22" s="236">
        <v>0.44</v>
      </c>
      <c r="P22" s="230">
        <v>0.45001367444867113</v>
      </c>
      <c r="Q22" s="234">
        <v>0.46308408769818427</v>
      </c>
      <c r="R22" s="234">
        <v>0.42</v>
      </c>
      <c r="S22" s="234">
        <v>0.34748904416685034</v>
      </c>
      <c r="T22" s="231">
        <v>0.3600684129984697</v>
      </c>
      <c r="U22" s="231">
        <v>0.11407711613050422</v>
      </c>
      <c r="V22" s="231">
        <v>0.16510504808684526</v>
      </c>
      <c r="W22" s="231">
        <v>0.17187365723705283</v>
      </c>
      <c r="X22" s="231">
        <v>0.17692307692307693</v>
      </c>
      <c r="Y22" s="231">
        <v>0.20377358490566039</v>
      </c>
      <c r="Z22" s="231">
        <v>0.19</v>
      </c>
      <c r="AA22" s="231">
        <v>0.14000000000000001</v>
      </c>
      <c r="AB22" s="231">
        <f>AB21/AB27*100</f>
        <v>0.22909734619789018</v>
      </c>
      <c r="AC22" s="231">
        <f>AC21/AC27*100</f>
        <v>8.8719482141096831E-2</v>
      </c>
      <c r="AD22" s="231">
        <f>AD21/AD27*100</f>
        <v>8.6708782360956277E-2</v>
      </c>
      <c r="AE22" s="231">
        <f>AE21/AE27*100</f>
        <v>7.6605774896876838E-2</v>
      </c>
      <c r="AF22" s="231">
        <f>AF21/AF27*100</f>
        <v>7.1419296195299312E-2</v>
      </c>
    </row>
    <row r="23" spans="1:32" s="40" customFormat="1" ht="18.75" customHeight="1">
      <c r="A23" s="181" t="s">
        <v>34</v>
      </c>
      <c r="B23" s="99">
        <f>SUM(B8,B12,B17)</f>
        <v>27911</v>
      </c>
      <c r="C23" s="96">
        <f t="shared" ref="C23:AB23" si="3">SUM(C8,C12,C17)</f>
        <v>26550</v>
      </c>
      <c r="D23" s="222">
        <f t="shared" si="3"/>
        <v>23410.35</v>
      </c>
      <c r="E23" s="188">
        <f t="shared" si="3"/>
        <v>13305.32</v>
      </c>
      <c r="F23" s="188">
        <f t="shared" si="3"/>
        <v>12006.17</v>
      </c>
      <c r="G23" s="188">
        <f t="shared" si="3"/>
        <v>10852.42</v>
      </c>
      <c r="H23" s="188">
        <f t="shared" si="3"/>
        <v>11332.38</v>
      </c>
      <c r="I23" s="188">
        <f t="shared" si="3"/>
        <v>12782.88</v>
      </c>
      <c r="J23" s="184">
        <f t="shared" si="3"/>
        <v>14200.19</v>
      </c>
      <c r="K23" s="185">
        <f t="shared" si="3"/>
        <v>15500.25</v>
      </c>
      <c r="L23" s="186">
        <f t="shared" si="3"/>
        <v>22000.01</v>
      </c>
      <c r="M23" s="188">
        <f t="shared" si="3"/>
        <v>24600.45</v>
      </c>
      <c r="N23" s="188">
        <f t="shared" si="3"/>
        <v>21604</v>
      </c>
      <c r="O23" s="188">
        <f t="shared" si="3"/>
        <v>17500.5</v>
      </c>
      <c r="P23" s="186">
        <f t="shared" si="3"/>
        <v>16501.5</v>
      </c>
      <c r="Q23" s="186">
        <f t="shared" si="3"/>
        <v>16002.5</v>
      </c>
      <c r="R23" s="186">
        <f t="shared" si="3"/>
        <v>15503</v>
      </c>
      <c r="S23" s="189">
        <f t="shared" si="3"/>
        <v>16330</v>
      </c>
      <c r="T23" s="96">
        <f t="shared" si="3"/>
        <v>15440</v>
      </c>
      <c r="U23" s="96">
        <f t="shared" si="3"/>
        <v>15273</v>
      </c>
      <c r="V23" s="96">
        <f t="shared" si="3"/>
        <v>16870</v>
      </c>
      <c r="W23" s="96">
        <f t="shared" si="3"/>
        <v>17829.25</v>
      </c>
      <c r="X23" s="96">
        <f t="shared" si="3"/>
        <v>18235</v>
      </c>
      <c r="Y23" s="96">
        <f t="shared" si="3"/>
        <v>18540</v>
      </c>
      <c r="Z23" s="96">
        <f t="shared" si="3"/>
        <v>19277</v>
      </c>
      <c r="AA23" s="96">
        <f t="shared" si="3"/>
        <v>19780.169999999998</v>
      </c>
      <c r="AB23" s="96">
        <f t="shared" si="3"/>
        <v>20420.16</v>
      </c>
      <c r="AC23" s="96">
        <f t="shared" ref="AC23:AD23" si="4">SUM(AC8,AC12,AC17)</f>
        <v>23470.400000000001</v>
      </c>
      <c r="AD23" s="96">
        <f t="shared" si="4"/>
        <v>22604</v>
      </c>
      <c r="AE23" s="96">
        <f t="shared" ref="AE23:AF23" si="5">SUM(AE8,AE12,AE17)</f>
        <v>23759</v>
      </c>
      <c r="AF23" s="96">
        <f t="shared" si="5"/>
        <v>21562</v>
      </c>
    </row>
    <row r="24" spans="1:32" s="40" customFormat="1" ht="18.75" customHeight="1">
      <c r="A24" s="229" t="s">
        <v>38</v>
      </c>
      <c r="B24" s="230">
        <v>89.48</v>
      </c>
      <c r="C24" s="231">
        <v>91.346980904868403</v>
      </c>
      <c r="D24" s="232">
        <v>88.292032941751515</v>
      </c>
      <c r="E24" s="233">
        <v>73.904813112248178</v>
      </c>
      <c r="F24" s="233">
        <v>73.344084937674296</v>
      </c>
      <c r="G24" s="233">
        <v>68.826774684751712</v>
      </c>
      <c r="H24" s="233">
        <v>69.626149849717734</v>
      </c>
      <c r="I24" s="233">
        <v>70.346341906352578</v>
      </c>
      <c r="J24" s="238">
        <v>74.400000000000006</v>
      </c>
      <c r="K24" s="239">
        <v>71.760000000000005</v>
      </c>
      <c r="L24" s="235">
        <v>90.6</v>
      </c>
      <c r="M24" s="236">
        <v>74.83</v>
      </c>
      <c r="N24" s="237">
        <v>89.62</v>
      </c>
      <c r="O24" s="236">
        <v>89.52</v>
      </c>
      <c r="P24" s="234">
        <v>82.054150816737518</v>
      </c>
      <c r="Q24" s="234">
        <v>83.734498456386376</v>
      </c>
      <c r="R24" s="234">
        <v>83.77</v>
      </c>
      <c r="S24" s="234">
        <v>81.064229874923797</v>
      </c>
      <c r="T24" s="231">
        <v>69.493203708704655</v>
      </c>
      <c r="U24" s="231">
        <v>69.691991786447645</v>
      </c>
      <c r="V24" s="231">
        <v>69.63305403062698</v>
      </c>
      <c r="W24" s="231">
        <v>69.64496371122101</v>
      </c>
      <c r="X24" s="231">
        <v>70.134615384615387</v>
      </c>
      <c r="Y24" s="231">
        <v>69.962264150943398</v>
      </c>
      <c r="Z24" s="231">
        <v>80</v>
      </c>
      <c r="AA24" s="231">
        <v>81</v>
      </c>
      <c r="AB24" s="231">
        <f>AB23/AB27*100</f>
        <v>69.823947237855364</v>
      </c>
      <c r="AC24" s="231">
        <f>AC23/AC27*100</f>
        <v>77.12154569053331</v>
      </c>
      <c r="AD24" s="231">
        <f>AD23/AD27*100</f>
        <v>69.99876130310912</v>
      </c>
      <c r="AE24" s="231">
        <f>AE23/AE27*100</f>
        <v>70.002946375957578</v>
      </c>
      <c r="AF24" s="231">
        <f>AF23/AF27*100</f>
        <v>69.997402934683805</v>
      </c>
    </row>
    <row r="25" spans="1:32" s="40" customFormat="1" ht="18.75" customHeight="1">
      <c r="A25" s="181" t="s">
        <v>35</v>
      </c>
      <c r="B25" s="99">
        <f>SUM(B9,B13,B18)</f>
        <v>3280</v>
      </c>
      <c r="C25" s="96">
        <f t="shared" ref="C25:AB25" si="6">SUM(C9,C13,C18)</f>
        <v>2515</v>
      </c>
      <c r="D25" s="222">
        <f t="shared" si="6"/>
        <v>2666.66</v>
      </c>
      <c r="E25" s="188">
        <f t="shared" si="6"/>
        <v>4367.08</v>
      </c>
      <c r="F25" s="188">
        <f t="shared" si="6"/>
        <v>4068.21</v>
      </c>
      <c r="G25" s="188">
        <f t="shared" si="6"/>
        <v>4671.74</v>
      </c>
      <c r="H25" s="188">
        <f t="shared" si="6"/>
        <v>4704.66</v>
      </c>
      <c r="I25" s="188">
        <f t="shared" si="6"/>
        <v>5246.38</v>
      </c>
      <c r="J25" s="184">
        <f t="shared" si="6"/>
        <v>4810.6099999999997</v>
      </c>
      <c r="K25" s="185">
        <f t="shared" si="6"/>
        <v>6007.18</v>
      </c>
      <c r="L25" s="186">
        <f t="shared" si="6"/>
        <v>2007.86</v>
      </c>
      <c r="M25" s="188">
        <f t="shared" si="6"/>
        <v>2407.6</v>
      </c>
      <c r="N25" s="188">
        <f t="shared" si="6"/>
        <v>2423</v>
      </c>
      <c r="O25" s="188">
        <f t="shared" si="6"/>
        <v>3521</v>
      </c>
      <c r="P25" s="186">
        <f t="shared" si="6"/>
        <v>3518.5</v>
      </c>
      <c r="Q25" s="186">
        <f t="shared" si="6"/>
        <v>3020</v>
      </c>
      <c r="R25" s="186">
        <f t="shared" si="6"/>
        <v>3520.5</v>
      </c>
      <c r="S25" s="189">
        <f t="shared" si="6"/>
        <v>3744.52</v>
      </c>
      <c r="T25" s="96">
        <f t="shared" si="6"/>
        <v>6698</v>
      </c>
      <c r="U25" s="96">
        <f t="shared" si="6"/>
        <v>6617</v>
      </c>
      <c r="V25" s="96">
        <f t="shared" si="6"/>
        <v>7317</v>
      </c>
      <c r="W25" s="96">
        <f t="shared" si="6"/>
        <v>7726.95</v>
      </c>
      <c r="X25" s="96">
        <f t="shared" si="6"/>
        <v>7719</v>
      </c>
      <c r="Y25" s="96">
        <f t="shared" si="6"/>
        <v>7906</v>
      </c>
      <c r="Z25" s="96">
        <f t="shared" si="6"/>
        <v>8206</v>
      </c>
      <c r="AA25" s="96">
        <f t="shared" si="6"/>
        <v>8481.07</v>
      </c>
      <c r="AB25" s="96">
        <f t="shared" si="6"/>
        <v>8758.0499999999993</v>
      </c>
      <c r="AC25" s="96">
        <f t="shared" ref="AC25:AD25" si="7">SUM(AC9,AC13,AC18)</f>
        <v>6935.6</v>
      </c>
      <c r="AD25" s="96">
        <f t="shared" si="7"/>
        <v>9660</v>
      </c>
      <c r="AE25" s="96">
        <f t="shared" ref="AE25:AF25" si="8">SUM(AE9,AE13,AE18)</f>
        <v>10155</v>
      </c>
      <c r="AF25" s="96">
        <f t="shared" si="8"/>
        <v>9220</v>
      </c>
    </row>
    <row r="26" spans="1:32" s="40" customFormat="1" ht="18.75" customHeight="1">
      <c r="A26" s="181" t="s">
        <v>38</v>
      </c>
      <c r="B26" s="240">
        <v>10.52</v>
      </c>
      <c r="C26" s="241">
        <v>8.6530190951316026</v>
      </c>
      <c r="D26" s="242">
        <v>10.057296561753715</v>
      </c>
      <c r="E26" s="243">
        <v>24.257081471639673</v>
      </c>
      <c r="F26" s="243">
        <v>24.85215016814654</v>
      </c>
      <c r="G26" s="243">
        <v>29.628488057570745</v>
      </c>
      <c r="H26" s="243">
        <v>28.90543399991644</v>
      </c>
      <c r="I26" s="243">
        <v>28.871712888695672</v>
      </c>
      <c r="J26" s="244">
        <v>25.2</v>
      </c>
      <c r="K26" s="245">
        <v>27.81</v>
      </c>
      <c r="L26" s="246">
        <v>8.99</v>
      </c>
      <c r="M26" s="247">
        <v>24.85</v>
      </c>
      <c r="N26" s="248">
        <v>10.050000000000001</v>
      </c>
      <c r="O26" s="248">
        <v>10.039999999999999</v>
      </c>
      <c r="P26" s="249">
        <v>17.495835508813805</v>
      </c>
      <c r="Q26" s="249">
        <v>15.802417455915441</v>
      </c>
      <c r="R26" s="249">
        <v>15.81</v>
      </c>
      <c r="S26" s="249">
        <v>18.588281080909351</v>
      </c>
      <c r="T26" s="241">
        <v>30.146727878296876</v>
      </c>
      <c r="U26" s="241">
        <v>30.193931097421856</v>
      </c>
      <c r="V26" s="241">
        <v>30.201840921286166</v>
      </c>
      <c r="W26" s="241">
        <v>30.183162631541936</v>
      </c>
      <c r="X26" s="241">
        <v>29.688461538461535</v>
      </c>
      <c r="Y26" s="241">
        <v>29.833962264150944</v>
      </c>
      <c r="Z26" s="241">
        <v>19.809999999999999</v>
      </c>
      <c r="AA26" s="241">
        <v>20.81</v>
      </c>
      <c r="AB26" s="241">
        <f>AB25/AB27*100</f>
        <v>29.946955415946746</v>
      </c>
      <c r="AC26" s="241">
        <f>AC25/AC27*100</f>
        <v>22.789734827325603</v>
      </c>
      <c r="AD26" s="241">
        <f>AD25/AD27*100</f>
        <v>29.914529914529915</v>
      </c>
      <c r="AE26" s="241">
        <f>AE25/AE27*100</f>
        <v>29.92044784914555</v>
      </c>
      <c r="AF26" s="241">
        <f>AF25/AF27*100</f>
        <v>29.931177769120893</v>
      </c>
    </row>
    <row r="27" spans="1:32" s="40" customFormat="1" ht="18.75" customHeight="1">
      <c r="A27" s="167" t="s">
        <v>39</v>
      </c>
      <c r="B27" s="69">
        <f>SUM(B10,B14,B19)</f>
        <v>31191</v>
      </c>
      <c r="C27" s="69">
        <f t="shared" ref="C27:AA27" si="9">SUM(C10,C14,C19)</f>
        <v>29065</v>
      </c>
      <c r="D27" s="69">
        <f t="shared" si="9"/>
        <v>26514.68</v>
      </c>
      <c r="E27" s="69">
        <f t="shared" si="9"/>
        <v>18003.32</v>
      </c>
      <c r="F27" s="69">
        <f t="shared" si="9"/>
        <v>16369.65</v>
      </c>
      <c r="G27" s="69">
        <f t="shared" si="9"/>
        <v>15767.73</v>
      </c>
      <c r="H27" s="69">
        <f t="shared" si="9"/>
        <v>16276.04</v>
      </c>
      <c r="I27" s="69">
        <f t="shared" si="9"/>
        <v>18171.349999999999</v>
      </c>
      <c r="J27" s="69">
        <f t="shared" si="9"/>
        <v>19087.440000000002</v>
      </c>
      <c r="K27" s="69">
        <f t="shared" si="9"/>
        <v>21601.06</v>
      </c>
      <c r="L27" s="69">
        <f t="shared" si="9"/>
        <v>24110.75</v>
      </c>
      <c r="M27" s="69">
        <f t="shared" si="9"/>
        <v>27098.99</v>
      </c>
      <c r="N27" s="69">
        <f t="shared" si="9"/>
        <v>24106.45</v>
      </c>
      <c r="O27" s="69">
        <f t="shared" si="9"/>
        <v>21120.7</v>
      </c>
      <c r="P27" s="69">
        <f t="shared" si="9"/>
        <v>20110.5</v>
      </c>
      <c r="Q27" s="69">
        <f t="shared" si="9"/>
        <v>19111</v>
      </c>
      <c r="R27" s="69">
        <f t="shared" si="9"/>
        <v>19103.5</v>
      </c>
      <c r="S27" s="69">
        <f t="shared" si="9"/>
        <v>20144.52</v>
      </c>
      <c r="T27" s="69">
        <f t="shared" si="9"/>
        <v>22218</v>
      </c>
      <c r="U27" s="69">
        <f t="shared" si="9"/>
        <v>21915</v>
      </c>
      <c r="V27" s="69">
        <f t="shared" si="9"/>
        <v>24227</v>
      </c>
      <c r="W27" s="69">
        <f t="shared" si="9"/>
        <v>25600.2</v>
      </c>
      <c r="X27" s="69">
        <f t="shared" si="9"/>
        <v>26000</v>
      </c>
      <c r="Y27" s="69">
        <f t="shared" si="9"/>
        <v>26500</v>
      </c>
      <c r="Z27" s="69">
        <f t="shared" si="9"/>
        <v>27500</v>
      </c>
      <c r="AA27" s="69">
        <f t="shared" si="9"/>
        <v>28300.240000000002</v>
      </c>
      <c r="AB27" s="69">
        <f>SUM(AB10,AB14,AB19)</f>
        <v>29245.21</v>
      </c>
      <c r="AC27" s="69">
        <f>SUM(AC10,AC14,AC19)</f>
        <v>30433</v>
      </c>
      <c r="AD27" s="69">
        <f>SUM(AD10,AD14,AD19)</f>
        <v>32292</v>
      </c>
      <c r="AE27" s="69">
        <f>SUM(AE10,AE14,AE19)</f>
        <v>33940</v>
      </c>
      <c r="AF27" s="69">
        <f>SUM(AF10,AF14,AF19)</f>
        <v>30804</v>
      </c>
    </row>
    <row r="28" spans="1:32" s="40" customFormat="1" ht="18.75" customHeight="1">
      <c r="A28" s="46" t="s">
        <v>40</v>
      </c>
      <c r="M28" s="44"/>
      <c r="N28" s="44"/>
    </row>
    <row r="29" spans="1:32" s="40" customFormat="1" ht="18.75" customHeight="1">
      <c r="A29" s="45" t="s">
        <v>65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32" s="40" customFormat="1" ht="18.75" customHeight="1">
      <c r="A30" s="40" t="s">
        <v>66</v>
      </c>
    </row>
    <row r="32" spans="1:3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4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</sheetData>
  <mergeCells count="3">
    <mergeCell ref="A4:AF4"/>
    <mergeCell ref="A3:AF3"/>
    <mergeCell ref="A2:AF2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6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1"/>
  <sheetViews>
    <sheetView view="pageBreakPreview" zoomScaleNormal="100" zoomScaleSheetLayoutView="100" workbookViewId="0">
      <selection activeCell="C43" sqref="C43:D46"/>
    </sheetView>
  </sheetViews>
  <sheetFormatPr defaultRowHeight="15"/>
  <cols>
    <col min="1" max="1" width="9.33203125" style="306"/>
    <col min="2" max="2" width="22.83203125" style="290" customWidth="1"/>
    <col min="3" max="3" width="24.1640625" style="290" customWidth="1"/>
    <col min="4" max="4" width="22.83203125" style="290" bestFit="1" customWidth="1"/>
    <col min="5" max="5" width="27.33203125" style="290" customWidth="1"/>
    <col min="6" max="6" width="22.83203125" style="290" bestFit="1" customWidth="1"/>
    <col min="7" max="16384" width="9.33203125" style="290"/>
  </cols>
  <sheetData>
    <row r="2" spans="1:44">
      <c r="A2" s="262" t="s">
        <v>59</v>
      </c>
      <c r="B2" s="262"/>
      <c r="C2" s="262"/>
      <c r="D2" s="262"/>
      <c r="E2" s="262"/>
      <c r="F2" s="262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</row>
    <row r="3" spans="1:44">
      <c r="A3" s="307" t="s">
        <v>129</v>
      </c>
      <c r="B3" s="307"/>
      <c r="C3" s="307"/>
      <c r="D3" s="307"/>
      <c r="E3" s="307"/>
      <c r="F3" s="307"/>
    </row>
    <row r="5" spans="1:44">
      <c r="A5" s="291" t="s">
        <v>2</v>
      </c>
      <c r="B5" s="291" t="s">
        <v>130</v>
      </c>
      <c r="C5" s="292" t="s">
        <v>131</v>
      </c>
      <c r="D5" s="292"/>
      <c r="E5" s="292" t="s">
        <v>93</v>
      </c>
      <c r="F5" s="292"/>
    </row>
    <row r="6" spans="1:44">
      <c r="A6" s="293"/>
      <c r="B6" s="293"/>
      <c r="C6" s="294" t="s">
        <v>132</v>
      </c>
      <c r="D6" s="294" t="s">
        <v>133</v>
      </c>
      <c r="E6" s="294" t="s">
        <v>132</v>
      </c>
      <c r="F6" s="294" t="s">
        <v>133</v>
      </c>
    </row>
    <row r="7" spans="1:44">
      <c r="A7" s="295">
        <v>2010</v>
      </c>
      <c r="B7" s="296" t="s">
        <v>114</v>
      </c>
      <c r="C7" s="297">
        <v>3.06</v>
      </c>
      <c r="D7" s="297">
        <v>34.130000000000003</v>
      </c>
      <c r="E7" s="297">
        <v>11.14</v>
      </c>
      <c r="F7" s="297">
        <v>144.44999999999999</v>
      </c>
    </row>
    <row r="8" spans="1:44">
      <c r="A8" s="298">
        <v>2010</v>
      </c>
      <c r="B8" s="299" t="s">
        <v>113</v>
      </c>
      <c r="C8" s="300">
        <v>2.42</v>
      </c>
      <c r="D8" s="300">
        <v>38.01</v>
      </c>
      <c r="E8" s="300">
        <v>2.89</v>
      </c>
      <c r="F8" s="300">
        <v>53.91</v>
      </c>
    </row>
    <row r="9" spans="1:44">
      <c r="A9" s="298">
        <v>2010</v>
      </c>
      <c r="B9" s="299" t="s">
        <v>134</v>
      </c>
      <c r="C9" s="300">
        <v>0.17</v>
      </c>
      <c r="D9" s="300">
        <v>1.24</v>
      </c>
      <c r="E9" s="300">
        <v>4.9000000000000002E-2</v>
      </c>
      <c r="F9" s="300">
        <v>0.93899999999999995</v>
      </c>
    </row>
    <row r="10" spans="1:44">
      <c r="A10" s="298">
        <v>2010</v>
      </c>
      <c r="B10" s="301" t="s">
        <v>28</v>
      </c>
      <c r="C10" s="302">
        <v>5.65</v>
      </c>
      <c r="D10" s="302">
        <v>73.38</v>
      </c>
      <c r="E10" s="302">
        <v>14.079000000000001</v>
      </c>
      <c r="F10" s="302">
        <v>199.29899999999998</v>
      </c>
    </row>
    <row r="11" spans="1:44">
      <c r="A11" s="295">
        <v>2011</v>
      </c>
      <c r="B11" s="299" t="s">
        <v>114</v>
      </c>
      <c r="C11" s="300">
        <v>2.0499999999999998</v>
      </c>
      <c r="D11" s="300">
        <v>30.97</v>
      </c>
      <c r="E11" s="300">
        <v>11.05</v>
      </c>
      <c r="F11" s="300">
        <v>202.21</v>
      </c>
    </row>
    <row r="12" spans="1:44">
      <c r="A12" s="298">
        <v>2011</v>
      </c>
      <c r="B12" s="299" t="s">
        <v>113</v>
      </c>
      <c r="C12" s="300">
        <v>2.23</v>
      </c>
      <c r="D12" s="300">
        <v>37.56</v>
      </c>
      <c r="E12" s="300">
        <v>3.11</v>
      </c>
      <c r="F12" s="300">
        <v>81.93</v>
      </c>
    </row>
    <row r="13" spans="1:44">
      <c r="A13" s="298">
        <v>2011</v>
      </c>
      <c r="B13" s="299" t="s">
        <v>134</v>
      </c>
      <c r="C13" s="300">
        <v>0.13</v>
      </c>
      <c r="D13" s="300">
        <v>0.87</v>
      </c>
      <c r="E13" s="300">
        <v>0.05</v>
      </c>
      <c r="F13" s="300">
        <v>1.1399999999999999</v>
      </c>
    </row>
    <row r="14" spans="1:44">
      <c r="A14" s="298">
        <v>2011</v>
      </c>
      <c r="B14" s="301" t="s">
        <v>28</v>
      </c>
      <c r="C14" s="302">
        <v>4.4099999999999993</v>
      </c>
      <c r="D14" s="302">
        <v>69.400000000000006</v>
      </c>
      <c r="E14" s="302">
        <v>14.21</v>
      </c>
      <c r="F14" s="302">
        <v>285.27999999999997</v>
      </c>
    </row>
    <row r="15" spans="1:44">
      <c r="A15" s="295">
        <v>2012</v>
      </c>
      <c r="B15" s="299" t="s">
        <v>114</v>
      </c>
      <c r="C15" s="300">
        <v>2.0190000000000001</v>
      </c>
      <c r="D15" s="300">
        <v>36.69</v>
      </c>
      <c r="E15" s="300">
        <v>8.48</v>
      </c>
      <c r="F15" s="300">
        <v>181.79</v>
      </c>
    </row>
    <row r="16" spans="1:44">
      <c r="A16" s="298">
        <v>2012</v>
      </c>
      <c r="B16" s="299" t="s">
        <v>113</v>
      </c>
      <c r="C16" s="300">
        <v>1.4990000000000001</v>
      </c>
      <c r="D16" s="300">
        <v>37.880000000000003</v>
      </c>
      <c r="E16" s="300">
        <v>2.0699999999999998</v>
      </c>
      <c r="F16" s="300">
        <v>62.34</v>
      </c>
    </row>
    <row r="17" spans="1:6">
      <c r="A17" s="298">
        <v>2012</v>
      </c>
      <c r="B17" s="299" t="s">
        <v>134</v>
      </c>
      <c r="C17" s="300">
        <v>0.14000000000000001</v>
      </c>
      <c r="D17" s="300">
        <v>0.88</v>
      </c>
      <c r="E17" s="300">
        <v>0.03</v>
      </c>
      <c r="F17" s="300">
        <v>0.81</v>
      </c>
    </row>
    <row r="18" spans="1:6">
      <c r="A18" s="298">
        <v>2012</v>
      </c>
      <c r="B18" s="301" t="s">
        <v>28</v>
      </c>
      <c r="C18" s="302">
        <v>3.6580000000000004</v>
      </c>
      <c r="D18" s="302">
        <v>75.449999999999989</v>
      </c>
      <c r="E18" s="302">
        <v>10.58</v>
      </c>
      <c r="F18" s="302">
        <v>244.94</v>
      </c>
    </row>
    <row r="19" spans="1:6">
      <c r="A19" s="295">
        <v>2013</v>
      </c>
      <c r="B19" s="299" t="s">
        <v>114</v>
      </c>
      <c r="C19" s="303">
        <v>1.8979999999999999</v>
      </c>
      <c r="D19" s="303">
        <v>35.79</v>
      </c>
      <c r="E19" s="303">
        <v>9.8800000000000008</v>
      </c>
      <c r="F19" s="303">
        <v>207.87</v>
      </c>
    </row>
    <row r="20" spans="1:6">
      <c r="A20" s="298">
        <v>2013</v>
      </c>
      <c r="B20" s="299" t="s">
        <v>113</v>
      </c>
      <c r="C20" s="303">
        <v>1.21</v>
      </c>
      <c r="D20" s="303">
        <v>33.097000000000001</v>
      </c>
      <c r="E20" s="303">
        <v>2.19</v>
      </c>
      <c r="F20" s="303">
        <v>64.5</v>
      </c>
    </row>
    <row r="21" spans="1:6">
      <c r="A21" s="298">
        <v>2013</v>
      </c>
      <c r="B21" s="299" t="s">
        <v>134</v>
      </c>
      <c r="C21" s="303">
        <v>0.06</v>
      </c>
      <c r="D21" s="303">
        <v>0.499</v>
      </c>
      <c r="E21" s="303">
        <v>0.04</v>
      </c>
      <c r="F21" s="303">
        <v>0.96</v>
      </c>
    </row>
    <row r="22" spans="1:6">
      <c r="A22" s="298">
        <v>2013</v>
      </c>
      <c r="B22" s="301" t="s">
        <v>28</v>
      </c>
      <c r="C22" s="302">
        <v>3.1679999999999997</v>
      </c>
      <c r="D22" s="302">
        <v>69.385999999999996</v>
      </c>
      <c r="E22" s="302">
        <v>12.11</v>
      </c>
      <c r="F22" s="302">
        <v>273.33</v>
      </c>
    </row>
    <row r="23" spans="1:6">
      <c r="A23" s="295">
        <v>2014</v>
      </c>
      <c r="B23" s="299" t="s">
        <v>114</v>
      </c>
      <c r="C23" s="303">
        <v>2.1878600000000001</v>
      </c>
      <c r="D23" s="303">
        <v>49.211309999999997</v>
      </c>
      <c r="E23" s="303">
        <v>10.787459999999999</v>
      </c>
      <c r="F23" s="303">
        <v>300.55187000000001</v>
      </c>
    </row>
    <row r="24" spans="1:6">
      <c r="A24" s="298">
        <v>2014</v>
      </c>
      <c r="B24" s="299" t="s">
        <v>113</v>
      </c>
      <c r="C24" s="303">
        <v>1.0853599999999999</v>
      </c>
      <c r="D24" s="303">
        <v>41.241639999999997</v>
      </c>
      <c r="E24" s="303">
        <v>2.6039899999999996</v>
      </c>
      <c r="F24" s="303">
        <v>103.39507</v>
      </c>
    </row>
    <row r="25" spans="1:6">
      <c r="A25" s="298">
        <v>2014</v>
      </c>
      <c r="B25" s="299" t="s">
        <v>134</v>
      </c>
      <c r="C25" s="303">
        <v>0.16944999999999999</v>
      </c>
      <c r="D25" s="303">
        <v>1.877</v>
      </c>
      <c r="E25" s="303">
        <v>3.7490000000000002E-2</v>
      </c>
      <c r="F25" s="303">
        <v>0.63397999999999999</v>
      </c>
    </row>
    <row r="26" spans="1:6">
      <c r="A26" s="298">
        <v>2014</v>
      </c>
      <c r="B26" s="301" t="s">
        <v>28</v>
      </c>
      <c r="C26" s="302">
        <v>3.4426700000000001</v>
      </c>
      <c r="D26" s="302">
        <v>92.329949999999982</v>
      </c>
      <c r="E26" s="302">
        <v>13.428939999999999</v>
      </c>
      <c r="F26" s="302">
        <v>404.58092000000005</v>
      </c>
    </row>
    <row r="27" spans="1:6">
      <c r="A27" s="295">
        <v>2015</v>
      </c>
      <c r="B27" s="299" t="s">
        <v>114</v>
      </c>
      <c r="C27" s="303">
        <v>1.4275599999999999</v>
      </c>
      <c r="D27" s="303">
        <v>51.25365</v>
      </c>
      <c r="E27" s="303">
        <v>11.2812</v>
      </c>
      <c r="F27" s="303">
        <v>393.35304000000002</v>
      </c>
    </row>
    <row r="28" spans="1:6">
      <c r="A28" s="298">
        <v>2015</v>
      </c>
      <c r="B28" s="299" t="s">
        <v>113</v>
      </c>
      <c r="C28" s="303">
        <v>1.1120099999999999</v>
      </c>
      <c r="D28" s="303">
        <v>57.894889999999997</v>
      </c>
      <c r="E28" s="303">
        <v>2.2986499999999999</v>
      </c>
      <c r="F28" s="303">
        <v>119.20244</v>
      </c>
    </row>
    <row r="29" spans="1:6">
      <c r="A29" s="298">
        <v>2015</v>
      </c>
      <c r="B29" s="299" t="s">
        <v>134</v>
      </c>
      <c r="C29" s="303">
        <v>0.16041</v>
      </c>
      <c r="D29" s="303">
        <v>2.4725600000000001</v>
      </c>
      <c r="E29" s="303">
        <v>4.3740000000000001E-2</v>
      </c>
      <c r="F29" s="303">
        <v>1.3191299999999999</v>
      </c>
    </row>
    <row r="30" spans="1:6">
      <c r="A30" s="298">
        <v>2015</v>
      </c>
      <c r="B30" s="301" t="s">
        <v>28</v>
      </c>
      <c r="C30" s="302">
        <v>2.69998</v>
      </c>
      <c r="D30" s="302">
        <v>111.6211</v>
      </c>
      <c r="E30" s="302">
        <v>13.62359</v>
      </c>
      <c r="F30" s="302">
        <v>513.87460999999996</v>
      </c>
    </row>
    <row r="31" spans="1:6">
      <c r="A31" s="295">
        <v>2016</v>
      </c>
      <c r="B31" s="299" t="s">
        <v>114</v>
      </c>
      <c r="C31" s="303">
        <v>1.69435</v>
      </c>
      <c r="D31" s="303">
        <v>77.660160000000005</v>
      </c>
      <c r="E31" s="303">
        <v>9.7811500000000002</v>
      </c>
      <c r="F31" s="303">
        <v>366.59084000000001</v>
      </c>
    </row>
    <row r="32" spans="1:6">
      <c r="A32" s="298">
        <v>2016</v>
      </c>
      <c r="B32" s="299" t="s">
        <v>113</v>
      </c>
      <c r="C32" s="303">
        <v>1.1386099999999999</v>
      </c>
      <c r="D32" s="303">
        <v>58.923009999999998</v>
      </c>
      <c r="E32" s="303">
        <v>2.3347899999999999</v>
      </c>
      <c r="F32" s="303">
        <v>119.33984</v>
      </c>
    </row>
    <row r="33" spans="1:6">
      <c r="A33" s="298">
        <v>2016</v>
      </c>
      <c r="B33" s="299" t="s">
        <v>134</v>
      </c>
      <c r="C33" s="303">
        <v>0.11061</v>
      </c>
      <c r="D33" s="303">
        <v>2.0686300000000002</v>
      </c>
      <c r="E33" s="303">
        <v>8.2860000000000003E-2</v>
      </c>
      <c r="F33" s="303">
        <v>4.2430599999999998</v>
      </c>
    </row>
    <row r="34" spans="1:6">
      <c r="A34" s="298">
        <v>2016</v>
      </c>
      <c r="B34" s="301" t="s">
        <v>28</v>
      </c>
      <c r="C34" s="302">
        <v>2.9435699999999998</v>
      </c>
      <c r="D34" s="302">
        <v>138.65180000000001</v>
      </c>
      <c r="E34" s="302">
        <v>12.1988</v>
      </c>
      <c r="F34" s="302">
        <v>490.17374000000001</v>
      </c>
    </row>
    <row r="35" spans="1:6">
      <c r="A35" s="295">
        <v>2017</v>
      </c>
      <c r="B35" s="299" t="s">
        <v>114</v>
      </c>
      <c r="C35" s="303">
        <v>1.4925899999999999</v>
      </c>
      <c r="D35" s="303">
        <v>34.235769999999995</v>
      </c>
      <c r="E35" s="303">
        <v>9.4850599999999989</v>
      </c>
      <c r="F35" s="303">
        <v>228.18163000000001</v>
      </c>
    </row>
    <row r="36" spans="1:6">
      <c r="A36" s="298">
        <v>2017</v>
      </c>
      <c r="B36" s="299" t="s">
        <v>113</v>
      </c>
      <c r="C36" s="303">
        <v>1.2648699999999999</v>
      </c>
      <c r="D36" s="303">
        <v>40.436050000000002</v>
      </c>
      <c r="E36" s="303">
        <v>2.1230799999999999</v>
      </c>
      <c r="F36" s="303">
        <v>79.462770000000006</v>
      </c>
    </row>
    <row r="37" spans="1:6">
      <c r="A37" s="298">
        <v>2017</v>
      </c>
      <c r="B37" s="299" t="s">
        <v>134</v>
      </c>
      <c r="C37" s="303">
        <v>0.10063</v>
      </c>
      <c r="D37" s="303">
        <v>2.0168200000000001</v>
      </c>
      <c r="E37" s="303">
        <v>3.202E-2</v>
      </c>
      <c r="F37" s="303">
        <v>1.2229400000000001</v>
      </c>
    </row>
    <row r="38" spans="1:6">
      <c r="A38" s="298">
        <v>2017</v>
      </c>
      <c r="B38" s="301" t="s">
        <v>28</v>
      </c>
      <c r="C38" s="302">
        <v>2.8580899999999998</v>
      </c>
      <c r="D38" s="302">
        <v>76.688639999999992</v>
      </c>
      <c r="E38" s="302">
        <v>11.640159999999998</v>
      </c>
      <c r="F38" s="302">
        <v>308.86734000000001</v>
      </c>
    </row>
    <row r="39" spans="1:6">
      <c r="A39" s="295">
        <v>2018</v>
      </c>
      <c r="B39" s="299" t="s">
        <v>114</v>
      </c>
      <c r="C39" s="303">
        <v>1.3744499999999999</v>
      </c>
      <c r="D39" s="303">
        <v>23.11253</v>
      </c>
      <c r="E39" s="303">
        <v>9.88124</v>
      </c>
      <c r="F39" s="303">
        <v>152.50358</v>
      </c>
    </row>
    <row r="40" spans="1:6">
      <c r="A40" s="298">
        <v>2018</v>
      </c>
      <c r="B40" s="299" t="s">
        <v>113</v>
      </c>
      <c r="C40" s="303">
        <v>0.94971000000000005</v>
      </c>
      <c r="D40" s="303">
        <v>20.81006</v>
      </c>
      <c r="E40" s="303">
        <v>1.7814700000000001</v>
      </c>
      <c r="F40" s="303">
        <v>46.986530000000002</v>
      </c>
    </row>
    <row r="41" spans="1:6">
      <c r="A41" s="298">
        <v>2018</v>
      </c>
      <c r="B41" s="299" t="s">
        <v>134</v>
      </c>
      <c r="C41" s="303">
        <v>0.13013</v>
      </c>
      <c r="D41" s="303">
        <v>1.6511</v>
      </c>
      <c r="E41" s="303">
        <v>5.1069999999999997E-2</v>
      </c>
      <c r="F41" s="303">
        <v>1.4623699999999999</v>
      </c>
    </row>
    <row r="42" spans="1:6">
      <c r="A42" s="304">
        <v>2018</v>
      </c>
      <c r="B42" s="301" t="s">
        <v>28</v>
      </c>
      <c r="C42" s="302">
        <v>2.4542899999999999</v>
      </c>
      <c r="D42" s="302">
        <v>45.573689999999999</v>
      </c>
      <c r="E42" s="302">
        <v>11.71378</v>
      </c>
      <c r="F42" s="302">
        <v>200.95248000000001</v>
      </c>
    </row>
    <row r="43" spans="1:6">
      <c r="A43" s="295">
        <v>2019</v>
      </c>
      <c r="B43" s="299" t="s">
        <v>114</v>
      </c>
      <c r="C43" s="303">
        <v>1.4384399999999999</v>
      </c>
      <c r="D43" s="303">
        <v>26.952640000000002</v>
      </c>
      <c r="E43" s="303">
        <v>8.2878600000000002</v>
      </c>
      <c r="F43" s="303">
        <v>111.78581999999999</v>
      </c>
    </row>
    <row r="44" spans="1:6">
      <c r="A44" s="298">
        <v>2019</v>
      </c>
      <c r="B44" s="299" t="s">
        <v>113</v>
      </c>
      <c r="C44" s="303">
        <v>1.19902</v>
      </c>
      <c r="D44" s="303">
        <v>20.6646</v>
      </c>
      <c r="E44" s="303">
        <v>1.5019899999999999</v>
      </c>
      <c r="F44" s="303">
        <v>33.057770000000005</v>
      </c>
    </row>
    <row r="45" spans="1:6">
      <c r="A45" s="298">
        <v>2019</v>
      </c>
      <c r="B45" s="299" t="s">
        <v>134</v>
      </c>
      <c r="C45" s="303">
        <v>0.2026</v>
      </c>
      <c r="D45" s="303">
        <v>1.9649599999999998</v>
      </c>
      <c r="E45" s="303">
        <v>2.9829999999999999E-2</v>
      </c>
      <c r="F45" s="303">
        <v>0.69712000000000007</v>
      </c>
    </row>
    <row r="46" spans="1:6">
      <c r="A46" s="304">
        <v>2019</v>
      </c>
      <c r="B46" s="301" t="s">
        <v>28</v>
      </c>
      <c r="C46" s="302">
        <v>2.8400599999999998</v>
      </c>
      <c r="D46" s="302">
        <v>49.5822</v>
      </c>
      <c r="E46" s="302">
        <v>9.81968</v>
      </c>
      <c r="F46" s="302">
        <v>145.54071000000002</v>
      </c>
    </row>
    <row r="47" spans="1:6">
      <c r="A47" s="298">
        <v>2020</v>
      </c>
      <c r="B47" s="299" t="s">
        <v>114</v>
      </c>
      <c r="C47" s="303">
        <v>1.20139</v>
      </c>
      <c r="D47" s="303">
        <v>17.519600000000001</v>
      </c>
      <c r="E47" s="303">
        <v>6.6962099999999998</v>
      </c>
      <c r="F47" s="303">
        <v>85.849140000000006</v>
      </c>
    </row>
    <row r="48" spans="1:6">
      <c r="A48" s="298">
        <v>2020</v>
      </c>
      <c r="B48" s="299" t="s">
        <v>113</v>
      </c>
      <c r="C48" s="303">
        <v>0.82699</v>
      </c>
      <c r="D48" s="303">
        <v>17.153679999999998</v>
      </c>
      <c r="E48" s="303">
        <v>1.7652199999999998</v>
      </c>
      <c r="F48" s="303">
        <v>34.493629999999996</v>
      </c>
    </row>
    <row r="49" spans="1:6">
      <c r="A49" s="298">
        <v>2020</v>
      </c>
      <c r="B49" s="299" t="s">
        <v>134</v>
      </c>
      <c r="C49" s="303">
        <v>0.17304</v>
      </c>
      <c r="D49" s="303">
        <v>3.1729699999999994</v>
      </c>
      <c r="E49" s="303">
        <v>2.7230000000000001E-2</v>
      </c>
      <c r="F49" s="303">
        <v>0.45769000000000004</v>
      </c>
    </row>
    <row r="50" spans="1:6">
      <c r="A50" s="304">
        <v>2020</v>
      </c>
      <c r="B50" s="301" t="s">
        <v>28</v>
      </c>
      <c r="C50" s="302">
        <v>2.2014199999999997</v>
      </c>
      <c r="D50" s="302">
        <v>37.846249999999998</v>
      </c>
      <c r="E50" s="302">
        <v>8.4886599999999994</v>
      </c>
      <c r="F50" s="302">
        <v>120.80046</v>
      </c>
    </row>
    <row r="51" spans="1:6">
      <c r="A51" s="305" t="s">
        <v>135</v>
      </c>
    </row>
  </sheetData>
  <mergeCells count="6">
    <mergeCell ref="A5:A6"/>
    <mergeCell ref="B5:B6"/>
    <mergeCell ref="C5:D5"/>
    <mergeCell ref="E5:F5"/>
    <mergeCell ref="A3:F3"/>
    <mergeCell ref="A2:F2"/>
  </mergeCells>
  <printOptions horizontalCentered="1"/>
  <pageMargins left="0" right="0" top="0" bottom="0" header="0" footer="0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view="pageBreakPreview" zoomScaleNormal="100" zoomScaleSheetLayoutView="100" workbookViewId="0">
      <selection activeCell="F33" sqref="F33"/>
    </sheetView>
  </sheetViews>
  <sheetFormatPr defaultRowHeight="15"/>
  <cols>
    <col min="1" max="1" width="9.33203125" style="309"/>
    <col min="2" max="2" width="13.1640625" style="309" bestFit="1" customWidth="1"/>
    <col min="3" max="3" width="9.33203125" style="309"/>
    <col min="4" max="9" width="16.5" style="309" customWidth="1"/>
    <col min="10" max="16384" width="9.33203125" style="309"/>
  </cols>
  <sheetData>
    <row r="2" spans="1:9">
      <c r="A2" s="307" t="s">
        <v>153</v>
      </c>
      <c r="B2" s="307"/>
      <c r="C2" s="307"/>
      <c r="D2" s="307"/>
      <c r="E2" s="307"/>
      <c r="F2" s="307"/>
      <c r="G2" s="307"/>
      <c r="H2" s="307"/>
      <c r="I2" s="307"/>
    </row>
    <row r="3" spans="1:9">
      <c r="A3" s="307" t="s">
        <v>154</v>
      </c>
      <c r="B3" s="307"/>
      <c r="C3" s="307"/>
      <c r="D3" s="307"/>
      <c r="E3" s="307"/>
      <c r="F3" s="307"/>
      <c r="G3" s="307"/>
      <c r="H3" s="307"/>
      <c r="I3" s="307"/>
    </row>
    <row r="5" spans="1:9">
      <c r="A5" s="291" t="s">
        <v>2</v>
      </c>
      <c r="B5" s="291" t="s">
        <v>137</v>
      </c>
      <c r="C5" s="291" t="s">
        <v>138</v>
      </c>
      <c r="D5" s="310" t="s">
        <v>114</v>
      </c>
      <c r="E5" s="311"/>
      <c r="F5" s="310" t="s">
        <v>113</v>
      </c>
      <c r="G5" s="311"/>
      <c r="H5" s="310" t="s">
        <v>134</v>
      </c>
      <c r="I5" s="311"/>
    </row>
    <row r="6" spans="1:9" ht="30">
      <c r="A6" s="293"/>
      <c r="B6" s="293"/>
      <c r="C6" s="293"/>
      <c r="D6" s="312" t="s">
        <v>139</v>
      </c>
      <c r="E6" s="312" t="s">
        <v>68</v>
      </c>
      <c r="F6" s="312" t="s">
        <v>139</v>
      </c>
      <c r="G6" s="312" t="s">
        <v>68</v>
      </c>
      <c r="H6" s="312" t="s">
        <v>139</v>
      </c>
      <c r="I6" s="312" t="s">
        <v>68</v>
      </c>
    </row>
    <row r="7" spans="1:9">
      <c r="A7" s="295">
        <v>2020</v>
      </c>
      <c r="B7" s="296" t="s">
        <v>140</v>
      </c>
      <c r="C7" s="295" t="s">
        <v>93</v>
      </c>
      <c r="D7" s="314">
        <v>0.51244000000000001</v>
      </c>
      <c r="E7" s="314">
        <v>6.7458099999999996</v>
      </c>
      <c r="F7" s="314">
        <v>0.16119</v>
      </c>
      <c r="G7" s="314">
        <v>3.2911100000000002</v>
      </c>
      <c r="H7" s="314">
        <v>0</v>
      </c>
      <c r="I7" s="314">
        <v>0</v>
      </c>
    </row>
    <row r="8" spans="1:9">
      <c r="A8" s="298">
        <v>2020</v>
      </c>
      <c r="B8" s="299" t="s">
        <v>141</v>
      </c>
      <c r="C8" s="298" t="s">
        <v>93</v>
      </c>
      <c r="D8" s="314">
        <v>0.58367000000000002</v>
      </c>
      <c r="E8" s="314">
        <v>7.3193700000000002</v>
      </c>
      <c r="F8" s="314">
        <v>8.2279999999999992E-2</v>
      </c>
      <c r="G8" s="314">
        <v>2.2328399999999999</v>
      </c>
      <c r="H8" s="314">
        <v>6.8999999999999997E-4</v>
      </c>
      <c r="I8" s="314">
        <v>1.4760000000000001E-2</v>
      </c>
    </row>
    <row r="9" spans="1:9">
      <c r="A9" s="298">
        <v>2020</v>
      </c>
      <c r="B9" s="299" t="s">
        <v>142</v>
      </c>
      <c r="C9" s="298" t="s">
        <v>93</v>
      </c>
      <c r="D9" s="314">
        <v>7.4699999999999989E-2</v>
      </c>
      <c r="E9" s="314">
        <v>1.8016799999999999</v>
      </c>
      <c r="F9" s="314">
        <v>0.48937999999999993</v>
      </c>
      <c r="G9" s="314">
        <v>5.8510799999999996</v>
      </c>
      <c r="H9" s="314">
        <v>6.5499999999999994E-3</v>
      </c>
      <c r="I9" s="314">
        <v>1.3299999999999999E-2</v>
      </c>
    </row>
    <row r="10" spans="1:9">
      <c r="A10" s="298">
        <v>2020</v>
      </c>
      <c r="B10" s="299" t="s">
        <v>143</v>
      </c>
      <c r="C10" s="298" t="s">
        <v>93</v>
      </c>
      <c r="D10" s="314">
        <v>0.24205999999999997</v>
      </c>
      <c r="E10" s="314">
        <v>3.51233</v>
      </c>
      <c r="F10" s="314">
        <v>8.900000000000001E-2</v>
      </c>
      <c r="G10" s="314">
        <v>2.0918800000000002</v>
      </c>
      <c r="H10" s="314">
        <v>0</v>
      </c>
      <c r="I10" s="314">
        <v>0</v>
      </c>
    </row>
    <row r="11" spans="1:9">
      <c r="A11" s="298">
        <v>2020</v>
      </c>
      <c r="B11" s="299" t="s">
        <v>144</v>
      </c>
      <c r="C11" s="298" t="s">
        <v>93</v>
      </c>
      <c r="D11" s="314">
        <v>0.62072999999999989</v>
      </c>
      <c r="E11" s="314">
        <v>7.6995899999999997</v>
      </c>
      <c r="F11" s="314">
        <v>7.9500000000000001E-2</v>
      </c>
      <c r="G11" s="314">
        <v>1.8793500000000001</v>
      </c>
      <c r="H11" s="314">
        <v>0</v>
      </c>
      <c r="I11" s="314">
        <v>0</v>
      </c>
    </row>
    <row r="12" spans="1:9">
      <c r="A12" s="298">
        <v>2020</v>
      </c>
      <c r="B12" s="299" t="s">
        <v>145</v>
      </c>
      <c r="C12" s="298" t="s">
        <v>93</v>
      </c>
      <c r="D12" s="314">
        <v>0.58528000000000013</v>
      </c>
      <c r="E12" s="314">
        <v>7.7617599999999998</v>
      </c>
      <c r="F12" s="314">
        <v>7.7260000000000009E-2</v>
      </c>
      <c r="G12" s="314">
        <v>1.6921299999999999</v>
      </c>
      <c r="H12" s="314">
        <v>1E-3</v>
      </c>
      <c r="I12" s="314">
        <v>3.1019999999999999E-2</v>
      </c>
    </row>
    <row r="13" spans="1:9">
      <c r="A13" s="298">
        <v>2020</v>
      </c>
      <c r="B13" s="299" t="s">
        <v>146</v>
      </c>
      <c r="C13" s="298" t="s">
        <v>93</v>
      </c>
      <c r="D13" s="314">
        <v>0.63203999999999982</v>
      </c>
      <c r="E13" s="314">
        <v>7.7056399999999998</v>
      </c>
      <c r="F13" s="314">
        <v>6.472E-2</v>
      </c>
      <c r="G13" s="314">
        <v>1.58992</v>
      </c>
      <c r="H13" s="314">
        <v>2.7599999999999999E-3</v>
      </c>
      <c r="I13" s="314">
        <v>5.2769999999999997E-2</v>
      </c>
    </row>
    <row r="14" spans="1:9">
      <c r="A14" s="298">
        <v>2020</v>
      </c>
      <c r="B14" s="299" t="s">
        <v>147</v>
      </c>
      <c r="C14" s="298" t="s">
        <v>93</v>
      </c>
      <c r="D14" s="314">
        <v>0.70499000000000001</v>
      </c>
      <c r="E14" s="314">
        <v>9.0247600000000006</v>
      </c>
      <c r="F14" s="314">
        <v>0.1154</v>
      </c>
      <c r="G14" s="314">
        <v>2.5822600000000002</v>
      </c>
      <c r="H14" s="314">
        <v>2.0699999999999998E-3</v>
      </c>
      <c r="I14" s="314">
        <v>4.5080000000000002E-2</v>
      </c>
    </row>
    <row r="15" spans="1:9">
      <c r="A15" s="298">
        <v>2020</v>
      </c>
      <c r="B15" s="299" t="s">
        <v>148</v>
      </c>
      <c r="C15" s="298" t="s">
        <v>93</v>
      </c>
      <c r="D15" s="314">
        <v>0.63573999999999997</v>
      </c>
      <c r="E15" s="314">
        <v>8.2503899999999994</v>
      </c>
      <c r="F15" s="314">
        <v>0.16722000000000001</v>
      </c>
      <c r="G15" s="314">
        <v>3.5136599999999998</v>
      </c>
      <c r="H15" s="314">
        <v>3.8E-3</v>
      </c>
      <c r="I15" s="314">
        <v>0.10186000000000001</v>
      </c>
    </row>
    <row r="16" spans="1:9">
      <c r="A16" s="298">
        <v>2020</v>
      </c>
      <c r="B16" s="299" t="s">
        <v>149</v>
      </c>
      <c r="C16" s="298" t="s">
        <v>93</v>
      </c>
      <c r="D16" s="314">
        <v>0.51017000000000001</v>
      </c>
      <c r="E16" s="314">
        <v>7.2119400000000002</v>
      </c>
      <c r="F16" s="314">
        <v>0.16309000000000001</v>
      </c>
      <c r="G16" s="314">
        <v>3.65103</v>
      </c>
      <c r="H16" s="314">
        <v>8.150000000000001E-3</v>
      </c>
      <c r="I16" s="314">
        <v>0.15293999999999999</v>
      </c>
    </row>
    <row r="17" spans="1:9">
      <c r="A17" s="298">
        <v>2020</v>
      </c>
      <c r="B17" s="299" t="s">
        <v>150</v>
      </c>
      <c r="C17" s="298" t="s">
        <v>93</v>
      </c>
      <c r="D17" s="314">
        <v>0.82282999999999995</v>
      </c>
      <c r="E17" s="314">
        <v>10.218349999999999</v>
      </c>
      <c r="F17" s="314">
        <v>0.13968</v>
      </c>
      <c r="G17" s="314">
        <v>2.9451100000000001</v>
      </c>
      <c r="H17" s="314">
        <v>2.2000000000000001E-3</v>
      </c>
      <c r="I17" s="314">
        <v>4.548E-2</v>
      </c>
    </row>
    <row r="18" spans="1:9">
      <c r="A18" s="298">
        <v>2020</v>
      </c>
      <c r="B18" s="299" t="s">
        <v>151</v>
      </c>
      <c r="C18" s="298" t="s">
        <v>93</v>
      </c>
      <c r="D18" s="314">
        <v>0.77155999999999991</v>
      </c>
      <c r="E18" s="314">
        <v>8.5975199999999994</v>
      </c>
      <c r="F18" s="314">
        <v>0.13650000000000001</v>
      </c>
      <c r="G18" s="314">
        <v>3.17326</v>
      </c>
      <c r="H18" s="314">
        <v>1.0000000000000001E-5</v>
      </c>
      <c r="I18" s="314">
        <v>4.8000000000000001E-4</v>
      </c>
    </row>
    <row r="19" spans="1:9">
      <c r="A19" s="304">
        <v>2020</v>
      </c>
      <c r="B19" s="301" t="s">
        <v>28</v>
      </c>
      <c r="C19" s="304" t="s">
        <v>93</v>
      </c>
      <c r="D19" s="315">
        <v>6.6962099999999998</v>
      </c>
      <c r="E19" s="315">
        <v>85.849140000000006</v>
      </c>
      <c r="F19" s="315">
        <v>1.7652199999999998</v>
      </c>
      <c r="G19" s="315">
        <v>34.493629999999996</v>
      </c>
      <c r="H19" s="315">
        <v>2.7230000000000001E-2</v>
      </c>
      <c r="I19" s="315">
        <v>0.45769000000000004</v>
      </c>
    </row>
    <row r="20" spans="1:9">
      <c r="A20" s="298">
        <v>2020</v>
      </c>
      <c r="B20" s="299" t="s">
        <v>140</v>
      </c>
      <c r="C20" s="295" t="s">
        <v>131</v>
      </c>
      <c r="D20" s="314">
        <v>8.0409999999999995E-2</v>
      </c>
      <c r="E20" s="314">
        <v>1.3037799999999999</v>
      </c>
      <c r="F20" s="314">
        <v>1.7920000000000002E-2</v>
      </c>
      <c r="G20" s="314">
        <v>0.37079000000000001</v>
      </c>
      <c r="H20" s="314">
        <v>1.0379999999999999E-2</v>
      </c>
      <c r="I20" s="314">
        <v>7.2179999999999994E-2</v>
      </c>
    </row>
    <row r="21" spans="1:9">
      <c r="A21" s="298">
        <v>2020</v>
      </c>
      <c r="B21" s="299" t="s">
        <v>141</v>
      </c>
      <c r="C21" s="298" t="s">
        <v>131</v>
      </c>
      <c r="D21" s="314">
        <v>4.2029999999999998E-2</v>
      </c>
      <c r="E21" s="314">
        <v>0.64781</v>
      </c>
      <c r="F21" s="314">
        <v>3.9640000000000002E-2</v>
      </c>
      <c r="G21" s="314">
        <v>0.76393</v>
      </c>
      <c r="H21" s="314">
        <v>2.1060000000000002E-2</v>
      </c>
      <c r="I21" s="314">
        <v>1.51631</v>
      </c>
    </row>
    <row r="22" spans="1:9">
      <c r="A22" s="298">
        <v>2020</v>
      </c>
      <c r="B22" s="299" t="s">
        <v>142</v>
      </c>
      <c r="C22" s="298" t="s">
        <v>131</v>
      </c>
      <c r="D22" s="314">
        <v>0.10389000000000001</v>
      </c>
      <c r="E22" s="314">
        <v>1.7602100000000001</v>
      </c>
      <c r="F22" s="314">
        <v>4.970999999999999E-2</v>
      </c>
      <c r="G22" s="314">
        <v>1.1972</v>
      </c>
      <c r="H22" s="314">
        <v>1.23E-2</v>
      </c>
      <c r="I22" s="314">
        <v>0.13653999999999999</v>
      </c>
    </row>
    <row r="23" spans="1:9">
      <c r="A23" s="298">
        <v>2020</v>
      </c>
      <c r="B23" s="299" t="s">
        <v>143</v>
      </c>
      <c r="C23" s="298" t="s">
        <v>131</v>
      </c>
      <c r="D23" s="316">
        <v>0.11713999999999999</v>
      </c>
      <c r="E23" s="316">
        <v>1.2650999999999999</v>
      </c>
      <c r="F23" s="316">
        <v>0.10718999999999999</v>
      </c>
      <c r="G23" s="316">
        <v>1.8815200000000001</v>
      </c>
      <c r="H23" s="316">
        <v>2.069E-2</v>
      </c>
      <c r="I23" s="316">
        <v>0.19367999999999999</v>
      </c>
    </row>
    <row r="24" spans="1:9">
      <c r="A24" s="298">
        <v>2020</v>
      </c>
      <c r="B24" s="299" t="s">
        <v>144</v>
      </c>
      <c r="C24" s="298" t="s">
        <v>131</v>
      </c>
      <c r="D24" s="314">
        <v>8.0409999999999995E-2</v>
      </c>
      <c r="E24" s="314">
        <v>0.83889999999999998</v>
      </c>
      <c r="F24" s="314">
        <v>8.8290000000000007E-2</v>
      </c>
      <c r="G24" s="314">
        <v>1.58674</v>
      </c>
      <c r="H24" s="314">
        <v>4.4399999999999995E-3</v>
      </c>
      <c r="I24" s="314">
        <v>3.0009999999999998E-2</v>
      </c>
    </row>
    <row r="25" spans="1:9">
      <c r="A25" s="298">
        <v>2020</v>
      </c>
      <c r="B25" s="299" t="s">
        <v>145</v>
      </c>
      <c r="C25" s="298" t="s">
        <v>131</v>
      </c>
      <c r="D25" s="314">
        <v>0.15703999999999999</v>
      </c>
      <c r="E25" s="314">
        <v>2.1956099999999998</v>
      </c>
      <c r="F25" s="314">
        <v>7.2090000000000001E-2</v>
      </c>
      <c r="G25" s="314">
        <v>1.6538200000000001</v>
      </c>
      <c r="H25" s="314">
        <v>2.7579999999999997E-2</v>
      </c>
      <c r="I25" s="314">
        <v>0.27109</v>
      </c>
    </row>
    <row r="26" spans="1:9">
      <c r="A26" s="298">
        <v>2020</v>
      </c>
      <c r="B26" s="299" t="s">
        <v>146</v>
      </c>
      <c r="C26" s="298" t="s">
        <v>131</v>
      </c>
      <c r="D26" s="314">
        <v>0.10578</v>
      </c>
      <c r="E26" s="314">
        <v>1.3735599999999999</v>
      </c>
      <c r="F26" s="314">
        <v>0.10047</v>
      </c>
      <c r="G26" s="314">
        <v>1.9145700000000001</v>
      </c>
      <c r="H26" s="314">
        <v>1.158E-2</v>
      </c>
      <c r="I26" s="314">
        <v>0.11636000000000001</v>
      </c>
    </row>
    <row r="27" spans="1:9">
      <c r="A27" s="298">
        <v>2020</v>
      </c>
      <c r="B27" s="299" t="s">
        <v>147</v>
      </c>
      <c r="C27" s="298" t="s">
        <v>131</v>
      </c>
      <c r="D27" s="314">
        <v>6.4679999999999988E-2</v>
      </c>
      <c r="E27" s="314">
        <v>1.2421899999999999</v>
      </c>
      <c r="F27" s="314">
        <v>7.0629999999999998E-2</v>
      </c>
      <c r="G27" s="314">
        <v>2.0094599999999998</v>
      </c>
      <c r="H27" s="314">
        <v>5.2799999999999991E-3</v>
      </c>
      <c r="I27" s="314">
        <v>9.6990000000000007E-2</v>
      </c>
    </row>
    <row r="28" spans="1:9">
      <c r="A28" s="298">
        <v>2020</v>
      </c>
      <c r="B28" s="299" t="s">
        <v>148</v>
      </c>
      <c r="C28" s="298" t="s">
        <v>131</v>
      </c>
      <c r="D28" s="314">
        <v>0.13046000000000002</v>
      </c>
      <c r="E28" s="314">
        <v>1.7377400000000001</v>
      </c>
      <c r="F28" s="314">
        <v>7.3540000000000008E-2</v>
      </c>
      <c r="G28" s="314">
        <v>1.45581</v>
      </c>
      <c r="H28" s="314">
        <v>1.7340000000000001E-2</v>
      </c>
      <c r="I28" s="314">
        <v>0.21054</v>
      </c>
    </row>
    <row r="29" spans="1:9">
      <c r="A29" s="298">
        <v>2020</v>
      </c>
      <c r="B29" s="299" t="s">
        <v>149</v>
      </c>
      <c r="C29" s="298" t="s">
        <v>131</v>
      </c>
      <c r="D29" s="314">
        <v>7.8360000000000013E-2</v>
      </c>
      <c r="E29" s="314">
        <v>1.2883199999999999</v>
      </c>
      <c r="F29" s="314">
        <v>3.1879999999999999E-2</v>
      </c>
      <c r="G29" s="314">
        <v>0.62485999999999997</v>
      </c>
      <c r="H29" s="314">
        <v>1.585E-2</v>
      </c>
      <c r="I29" s="314">
        <v>0.17641000000000001</v>
      </c>
    </row>
    <row r="30" spans="1:9">
      <c r="A30" s="298">
        <v>2020</v>
      </c>
      <c r="B30" s="299" t="s">
        <v>150</v>
      </c>
      <c r="C30" s="298" t="s">
        <v>131</v>
      </c>
      <c r="D30" s="314">
        <v>0.13194</v>
      </c>
      <c r="E30" s="314">
        <v>1.8033300000000001</v>
      </c>
      <c r="F30" s="314">
        <v>7.7900000000000011E-2</v>
      </c>
      <c r="G30" s="314">
        <v>1.7936300000000001</v>
      </c>
      <c r="H30" s="314">
        <v>1.3789999999999998E-2</v>
      </c>
      <c r="I30" s="314">
        <v>0.25525999999999999</v>
      </c>
    </row>
    <row r="31" spans="1:9">
      <c r="A31" s="298">
        <v>2020</v>
      </c>
      <c r="B31" s="299" t="s">
        <v>151</v>
      </c>
      <c r="C31" s="298" t="s">
        <v>131</v>
      </c>
      <c r="D31" s="314">
        <v>0.10924999999999999</v>
      </c>
      <c r="E31" s="314">
        <v>2.0630500000000001</v>
      </c>
      <c r="F31" s="314">
        <v>9.7730000000000011E-2</v>
      </c>
      <c r="G31" s="314">
        <v>1.9013500000000001</v>
      </c>
      <c r="H31" s="314">
        <v>1.2749999999999999E-2</v>
      </c>
      <c r="I31" s="314">
        <v>9.7600000000000006E-2</v>
      </c>
    </row>
    <row r="32" spans="1:9">
      <c r="A32" s="304">
        <v>2020</v>
      </c>
      <c r="B32" s="294" t="s">
        <v>28</v>
      </c>
      <c r="C32" s="304" t="s">
        <v>131</v>
      </c>
      <c r="D32" s="315">
        <v>1.20139</v>
      </c>
      <c r="E32" s="315">
        <v>17.519600000000001</v>
      </c>
      <c r="F32" s="315">
        <v>0.82699</v>
      </c>
      <c r="G32" s="315">
        <v>17.153679999999998</v>
      </c>
      <c r="H32" s="315">
        <v>0.17304</v>
      </c>
      <c r="I32" s="315">
        <v>3.1729699999999994</v>
      </c>
    </row>
    <row r="33" spans="1:1">
      <c r="A33" s="305" t="s">
        <v>135</v>
      </c>
    </row>
    <row r="34" spans="1:1">
      <c r="A34" s="313" t="s">
        <v>13</v>
      </c>
    </row>
    <row r="35" spans="1:1">
      <c r="A35" s="290" t="s">
        <v>152</v>
      </c>
    </row>
  </sheetData>
  <mergeCells count="8">
    <mergeCell ref="A3:I3"/>
    <mergeCell ref="A2:I2"/>
    <mergeCell ref="A5:A6"/>
    <mergeCell ref="B5:B6"/>
    <mergeCell ref="C5:C6"/>
    <mergeCell ref="D5:E5"/>
    <mergeCell ref="F5:G5"/>
    <mergeCell ref="H5:I5"/>
  </mergeCells>
  <printOptions horizontalCentered="1"/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2"/>
  <sheetViews>
    <sheetView view="pageBreakPreview" zoomScaleNormal="100" zoomScaleSheetLayoutView="100" workbookViewId="0">
      <pane xSplit="2" topLeftCell="AC1" activePane="topRight" state="frozen"/>
      <selection activeCell="D35" sqref="D35"/>
      <selection pane="topRight" activeCell="A2" sqref="A2:AR2"/>
    </sheetView>
  </sheetViews>
  <sheetFormatPr defaultColWidth="9.1640625" defaultRowHeight="18" customHeight="1"/>
  <cols>
    <col min="1" max="1" width="9.1640625" style="54" customWidth="1"/>
    <col min="2" max="2" width="18.1640625" style="54" customWidth="1"/>
    <col min="3" max="3" width="15.6640625" style="54" hidden="1" customWidth="1"/>
    <col min="4" max="4" width="19" style="54" hidden="1" customWidth="1"/>
    <col min="5" max="5" width="15.6640625" style="54" hidden="1" customWidth="1"/>
    <col min="6" max="6" width="19" style="54" hidden="1" customWidth="1"/>
    <col min="7" max="7" width="15.6640625" style="54" hidden="1" customWidth="1"/>
    <col min="8" max="8" width="19" style="54" hidden="1" customWidth="1"/>
    <col min="9" max="9" width="15.6640625" style="54" hidden="1" customWidth="1"/>
    <col min="10" max="10" width="19" style="54" hidden="1" customWidth="1"/>
    <col min="11" max="11" width="15.6640625" style="54" hidden="1" customWidth="1"/>
    <col min="12" max="12" width="19" style="54" hidden="1" customWidth="1"/>
    <col min="13" max="13" width="15.6640625" style="54" hidden="1" customWidth="1"/>
    <col min="14" max="14" width="19" style="54" hidden="1" customWidth="1"/>
    <col min="15" max="15" width="15.6640625" style="54" hidden="1" customWidth="1"/>
    <col min="16" max="16" width="19" style="54" hidden="1" customWidth="1"/>
    <col min="17" max="17" width="15.6640625" style="54" hidden="1" customWidth="1"/>
    <col min="18" max="18" width="19" style="54" hidden="1" customWidth="1"/>
    <col min="19" max="19" width="15.6640625" style="54" hidden="1" customWidth="1"/>
    <col min="20" max="20" width="19" style="54" hidden="1" customWidth="1"/>
    <col min="21" max="21" width="15.6640625" style="54" hidden="1" customWidth="1"/>
    <col min="22" max="22" width="19" style="54" hidden="1" customWidth="1"/>
    <col min="23" max="23" width="15.6640625" style="54" bestFit="1" customWidth="1"/>
    <col min="24" max="24" width="19" style="54" bestFit="1" customWidth="1"/>
    <col min="25" max="25" width="15.6640625" style="54" bestFit="1" customWidth="1"/>
    <col min="26" max="26" width="19" style="54" bestFit="1" customWidth="1"/>
    <col min="27" max="27" width="15.6640625" style="54" bestFit="1" customWidth="1"/>
    <col min="28" max="28" width="19" style="54" bestFit="1" customWidth="1"/>
    <col min="29" max="29" width="15.6640625" style="54" bestFit="1" customWidth="1"/>
    <col min="30" max="30" width="19" style="54" bestFit="1" customWidth="1"/>
    <col min="31" max="31" width="15.6640625" style="54" bestFit="1" customWidth="1"/>
    <col min="32" max="32" width="19" style="54" bestFit="1" customWidth="1"/>
    <col min="33" max="33" width="15.6640625" style="54" bestFit="1" customWidth="1"/>
    <col min="34" max="34" width="19" style="54" bestFit="1" customWidth="1"/>
    <col min="35" max="35" width="15.6640625" style="54" bestFit="1" customWidth="1"/>
    <col min="36" max="36" width="19" style="54" bestFit="1" customWidth="1"/>
    <col min="37" max="37" width="15.6640625" style="54" bestFit="1" customWidth="1"/>
    <col min="38" max="38" width="19" style="54" bestFit="1" customWidth="1"/>
    <col min="39" max="39" width="15.6640625" style="54" bestFit="1" customWidth="1"/>
    <col min="40" max="40" width="19" style="54" bestFit="1" customWidth="1"/>
    <col min="41" max="41" width="14.1640625" style="54" bestFit="1" customWidth="1"/>
    <col min="42" max="42" width="19" style="54" bestFit="1" customWidth="1"/>
    <col min="43" max="43" width="14.1640625" style="54" bestFit="1" customWidth="1"/>
    <col min="44" max="44" width="19" style="54" bestFit="1" customWidth="1"/>
    <col min="45" max="16384" width="9.1640625" style="54"/>
  </cols>
  <sheetData>
    <row r="1" spans="1:51" s="56" customFormat="1" ht="18.75" customHeight="1"/>
    <row r="2" spans="1:51" s="57" customFormat="1" ht="18.75" customHeight="1">
      <c r="A2" s="262" t="s">
        <v>74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110"/>
      <c r="AT2" s="110"/>
      <c r="AU2" s="110"/>
      <c r="AV2" s="110"/>
      <c r="AW2" s="110"/>
      <c r="AX2" s="110"/>
      <c r="AY2" s="110"/>
    </row>
    <row r="3" spans="1:51" s="57" customFormat="1" ht="18.75" customHeight="1">
      <c r="A3" s="262" t="s">
        <v>102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110"/>
      <c r="AT3" s="110"/>
      <c r="AU3" s="110"/>
      <c r="AV3" s="110"/>
      <c r="AW3" s="110"/>
      <c r="AX3" s="110"/>
      <c r="AY3" s="110"/>
    </row>
    <row r="4" spans="1:51" s="57" customFormat="1" ht="18.7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</row>
    <row r="5" spans="1:51" s="58" customFormat="1" ht="18.75" customHeight="1">
      <c r="A5" s="258" t="s">
        <v>70</v>
      </c>
      <c r="B5" s="260" t="s">
        <v>41</v>
      </c>
      <c r="C5" s="256">
        <v>2000</v>
      </c>
      <c r="D5" s="257"/>
      <c r="E5" s="256">
        <v>2001</v>
      </c>
      <c r="F5" s="257"/>
      <c r="G5" s="256">
        <v>2002</v>
      </c>
      <c r="H5" s="257"/>
      <c r="I5" s="256">
        <v>2003</v>
      </c>
      <c r="J5" s="257"/>
      <c r="K5" s="256">
        <v>2004</v>
      </c>
      <c r="L5" s="257"/>
      <c r="M5" s="256">
        <v>2005</v>
      </c>
      <c r="N5" s="257"/>
      <c r="O5" s="256">
        <v>2006</v>
      </c>
      <c r="P5" s="257"/>
      <c r="Q5" s="256">
        <v>2007</v>
      </c>
      <c r="R5" s="257"/>
      <c r="S5" s="256">
        <v>2008</v>
      </c>
      <c r="T5" s="257"/>
      <c r="U5" s="256">
        <v>2009</v>
      </c>
      <c r="V5" s="257"/>
      <c r="W5" s="256">
        <v>2010</v>
      </c>
      <c r="X5" s="257"/>
      <c r="Y5" s="256">
        <v>2011</v>
      </c>
      <c r="Z5" s="257"/>
      <c r="AA5" s="256">
        <v>2012</v>
      </c>
      <c r="AB5" s="257"/>
      <c r="AC5" s="256">
        <v>2013</v>
      </c>
      <c r="AD5" s="257"/>
      <c r="AE5" s="256">
        <v>2014</v>
      </c>
      <c r="AF5" s="257"/>
      <c r="AG5" s="256">
        <v>2015</v>
      </c>
      <c r="AH5" s="257"/>
      <c r="AI5" s="256">
        <v>2016</v>
      </c>
      <c r="AJ5" s="257"/>
      <c r="AK5" s="256">
        <v>2017</v>
      </c>
      <c r="AL5" s="257"/>
      <c r="AM5" s="256">
        <v>2018</v>
      </c>
      <c r="AN5" s="257"/>
      <c r="AO5" s="256" t="s">
        <v>117</v>
      </c>
      <c r="AP5" s="257"/>
      <c r="AQ5" s="256" t="s">
        <v>118</v>
      </c>
      <c r="AR5" s="257"/>
    </row>
    <row r="6" spans="1:51" s="58" customFormat="1" ht="32.25" customHeight="1">
      <c r="A6" s="259"/>
      <c r="B6" s="261"/>
      <c r="C6" s="50" t="s">
        <v>71</v>
      </c>
      <c r="D6" s="50" t="s">
        <v>72</v>
      </c>
      <c r="E6" s="50" t="s">
        <v>71</v>
      </c>
      <c r="F6" s="50" t="s">
        <v>72</v>
      </c>
      <c r="G6" s="50" t="s">
        <v>71</v>
      </c>
      <c r="H6" s="50" t="s">
        <v>72</v>
      </c>
      <c r="I6" s="50" t="s">
        <v>71</v>
      </c>
      <c r="J6" s="50" t="s">
        <v>72</v>
      </c>
      <c r="K6" s="50" t="s">
        <v>71</v>
      </c>
      <c r="L6" s="50" t="s">
        <v>72</v>
      </c>
      <c r="M6" s="50" t="s">
        <v>71</v>
      </c>
      <c r="N6" s="50" t="s">
        <v>72</v>
      </c>
      <c r="O6" s="50" t="s">
        <v>71</v>
      </c>
      <c r="P6" s="50" t="s">
        <v>72</v>
      </c>
      <c r="Q6" s="50" t="s">
        <v>71</v>
      </c>
      <c r="R6" s="50" t="s">
        <v>72</v>
      </c>
      <c r="S6" s="50" t="s">
        <v>71</v>
      </c>
      <c r="T6" s="50" t="s">
        <v>72</v>
      </c>
      <c r="U6" s="50" t="s">
        <v>71</v>
      </c>
      <c r="V6" s="50" t="s">
        <v>72</v>
      </c>
      <c r="W6" s="50" t="s">
        <v>71</v>
      </c>
      <c r="X6" s="50" t="s">
        <v>72</v>
      </c>
      <c r="Y6" s="50" t="s">
        <v>71</v>
      </c>
      <c r="Z6" s="50" t="s">
        <v>72</v>
      </c>
      <c r="AA6" s="50" t="s">
        <v>71</v>
      </c>
      <c r="AB6" s="50" t="s">
        <v>72</v>
      </c>
      <c r="AC6" s="50" t="s">
        <v>71</v>
      </c>
      <c r="AD6" s="50" t="s">
        <v>72</v>
      </c>
      <c r="AE6" s="50" t="s">
        <v>71</v>
      </c>
      <c r="AF6" s="50" t="s">
        <v>72</v>
      </c>
      <c r="AG6" s="50" t="s">
        <v>71</v>
      </c>
      <c r="AH6" s="50" t="s">
        <v>72</v>
      </c>
      <c r="AI6" s="50" t="s">
        <v>71</v>
      </c>
      <c r="AJ6" s="50" t="s">
        <v>72</v>
      </c>
      <c r="AK6" s="50" t="s">
        <v>71</v>
      </c>
      <c r="AL6" s="50" t="s">
        <v>72</v>
      </c>
      <c r="AM6" s="50" t="s">
        <v>71</v>
      </c>
      <c r="AN6" s="50" t="s">
        <v>72</v>
      </c>
      <c r="AO6" s="50" t="s">
        <v>71</v>
      </c>
      <c r="AP6" s="50" t="s">
        <v>72</v>
      </c>
      <c r="AQ6" s="50" t="s">
        <v>71</v>
      </c>
      <c r="AR6" s="50" t="s">
        <v>72</v>
      </c>
    </row>
    <row r="7" spans="1:51" s="56" customFormat="1" ht="18.75" customHeight="1">
      <c r="A7" s="51">
        <v>1</v>
      </c>
      <c r="B7" s="52" t="s">
        <v>75</v>
      </c>
      <c r="C7" s="63">
        <v>4324.24</v>
      </c>
      <c r="D7" s="59">
        <v>81141100</v>
      </c>
      <c r="E7" s="63">
        <v>4919.3900000000003</v>
      </c>
      <c r="F7" s="59">
        <v>49711310</v>
      </c>
      <c r="G7" s="63">
        <v>5204.43</v>
      </c>
      <c r="H7" s="59">
        <v>42136560</v>
      </c>
      <c r="I7" s="63">
        <v>5303.34</v>
      </c>
      <c r="J7" s="59">
        <v>40061470</v>
      </c>
      <c r="K7" s="63">
        <v>4023.17</v>
      </c>
      <c r="L7" s="59">
        <v>31207270</v>
      </c>
      <c r="M7" s="63">
        <v>4344.58</v>
      </c>
      <c r="N7" s="59">
        <v>37444270</v>
      </c>
      <c r="O7" s="63">
        <v>5127.03</v>
      </c>
      <c r="P7" s="59">
        <v>54138880</v>
      </c>
      <c r="Q7" s="63">
        <v>3747.64</v>
      </c>
      <c r="R7" s="59">
        <v>62334940</v>
      </c>
      <c r="S7" s="63">
        <v>3087.95</v>
      </c>
      <c r="T7" s="59">
        <v>48405580</v>
      </c>
      <c r="U7" s="63">
        <v>4066.38</v>
      </c>
      <c r="V7" s="59">
        <v>59121820</v>
      </c>
      <c r="W7" s="63">
        <v>3778.75</v>
      </c>
      <c r="X7" s="59">
        <v>61593040</v>
      </c>
      <c r="Y7" s="63">
        <v>3941.73</v>
      </c>
      <c r="Z7" s="59">
        <v>88836790</v>
      </c>
      <c r="AA7" s="63">
        <v>3304.95</v>
      </c>
      <c r="AB7" s="59">
        <v>88940430</v>
      </c>
      <c r="AC7" s="63">
        <v>3022.81</v>
      </c>
      <c r="AD7" s="59">
        <v>79263740</v>
      </c>
      <c r="AE7" s="63">
        <v>3274.75</v>
      </c>
      <c r="AF7" s="60">
        <v>111639630</v>
      </c>
      <c r="AG7" s="63">
        <v>3316</v>
      </c>
      <c r="AH7" s="60">
        <v>151059450</v>
      </c>
      <c r="AI7" s="63">
        <v>3134.12</v>
      </c>
      <c r="AJ7" s="61">
        <v>142871420</v>
      </c>
      <c r="AK7" s="63">
        <v>2962.72</v>
      </c>
      <c r="AL7" s="61">
        <v>99810840</v>
      </c>
      <c r="AM7" s="63">
        <v>3317.53</v>
      </c>
      <c r="AN7" s="61">
        <v>68862208</v>
      </c>
      <c r="AO7" s="63">
        <v>3598.63</v>
      </c>
      <c r="AP7" s="61">
        <v>60333683</v>
      </c>
      <c r="AQ7" s="63">
        <v>3155.38</v>
      </c>
      <c r="AR7" s="61">
        <v>50707910</v>
      </c>
    </row>
    <row r="8" spans="1:51" s="56" customFormat="1" ht="18.75" customHeight="1">
      <c r="A8" s="51">
        <v>2</v>
      </c>
      <c r="B8" s="52" t="s">
        <v>100</v>
      </c>
      <c r="C8" s="63">
        <v>8</v>
      </c>
      <c r="D8" s="59">
        <v>60800</v>
      </c>
      <c r="E8" s="63">
        <v>40.5</v>
      </c>
      <c r="F8" s="59">
        <v>332330</v>
      </c>
      <c r="G8" s="63">
        <v>46.55</v>
      </c>
      <c r="H8" s="59">
        <v>304160</v>
      </c>
      <c r="I8" s="63">
        <v>50.75</v>
      </c>
      <c r="J8" s="59">
        <v>285550</v>
      </c>
      <c r="K8" s="63">
        <v>235</v>
      </c>
      <c r="L8" s="59">
        <v>1365800</v>
      </c>
      <c r="M8" s="63">
        <v>1034.5999999999999</v>
      </c>
      <c r="N8" s="59">
        <v>6336450</v>
      </c>
      <c r="O8" s="63">
        <v>384.31</v>
      </c>
      <c r="P8" s="59">
        <v>2574120</v>
      </c>
      <c r="Q8" s="63">
        <v>721.42</v>
      </c>
      <c r="R8" s="59">
        <v>9369080</v>
      </c>
      <c r="S8" s="63">
        <v>1646.91</v>
      </c>
      <c r="T8" s="59">
        <v>22070740</v>
      </c>
      <c r="U8" s="63">
        <v>1786.98</v>
      </c>
      <c r="V8" s="59">
        <v>22615500</v>
      </c>
      <c r="W8" s="63">
        <v>2040.18</v>
      </c>
      <c r="X8" s="59">
        <v>28547740</v>
      </c>
      <c r="Y8" s="63">
        <v>1114.4100000000001</v>
      </c>
      <c r="Z8" s="59">
        <v>20714300</v>
      </c>
      <c r="AA8" s="63">
        <v>630.46</v>
      </c>
      <c r="AB8" s="59">
        <v>15695500</v>
      </c>
      <c r="AC8" s="63">
        <v>1252.2</v>
      </c>
      <c r="AD8" s="59">
        <v>27958410</v>
      </c>
      <c r="AE8" s="63">
        <v>2647.06</v>
      </c>
      <c r="AF8" s="60">
        <v>82482480</v>
      </c>
      <c r="AG8" s="63">
        <v>1564.83</v>
      </c>
      <c r="AH8" s="60">
        <v>67627450</v>
      </c>
      <c r="AI8" s="63">
        <v>2087.25</v>
      </c>
      <c r="AJ8" s="61">
        <v>84040470</v>
      </c>
      <c r="AK8" s="63">
        <v>2185.48</v>
      </c>
      <c r="AL8" s="61">
        <v>51921690</v>
      </c>
      <c r="AM8" s="63">
        <v>2751.08</v>
      </c>
      <c r="AN8" s="61">
        <v>44896352</v>
      </c>
      <c r="AO8" s="63">
        <v>1991.06</v>
      </c>
      <c r="AP8" s="61">
        <v>26754040</v>
      </c>
      <c r="AQ8" s="63">
        <v>1526.96</v>
      </c>
      <c r="AR8" s="61">
        <v>19057580</v>
      </c>
    </row>
    <row r="9" spans="1:51" s="56" customFormat="1" ht="18.75" customHeight="1">
      <c r="A9" s="51">
        <v>3</v>
      </c>
      <c r="B9" s="52" t="s">
        <v>108</v>
      </c>
      <c r="C9" s="63">
        <v>14</v>
      </c>
      <c r="D9" s="59">
        <v>246590</v>
      </c>
      <c r="E9" s="63">
        <v>8</v>
      </c>
      <c r="F9" s="59">
        <v>48150</v>
      </c>
      <c r="G9" s="63">
        <v>0</v>
      </c>
      <c r="H9" s="59">
        <v>0</v>
      </c>
      <c r="I9" s="63">
        <v>0</v>
      </c>
      <c r="J9" s="59">
        <v>0</v>
      </c>
      <c r="K9" s="63">
        <v>0</v>
      </c>
      <c r="L9" s="59">
        <v>0</v>
      </c>
      <c r="M9" s="63">
        <v>0</v>
      </c>
      <c r="N9" s="59">
        <v>0</v>
      </c>
      <c r="O9" s="63">
        <v>168.04</v>
      </c>
      <c r="P9" s="59">
        <v>2259610</v>
      </c>
      <c r="Q9" s="63">
        <v>811.59</v>
      </c>
      <c r="R9" s="59">
        <v>9372310</v>
      </c>
      <c r="S9" s="63">
        <v>608.70000000000005</v>
      </c>
      <c r="T9" s="59">
        <v>7884930</v>
      </c>
      <c r="U9" s="63">
        <v>598</v>
      </c>
      <c r="V9" s="59">
        <v>6550340</v>
      </c>
      <c r="W9" s="63">
        <v>953.6</v>
      </c>
      <c r="X9" s="59">
        <v>12385240</v>
      </c>
      <c r="Y9" s="63">
        <v>749.12</v>
      </c>
      <c r="Z9" s="59">
        <v>17282030</v>
      </c>
      <c r="AA9" s="63">
        <v>579.83000000000004</v>
      </c>
      <c r="AB9" s="59">
        <v>11677310</v>
      </c>
      <c r="AC9" s="63">
        <v>449.61</v>
      </c>
      <c r="AD9" s="59">
        <v>9470440</v>
      </c>
      <c r="AE9" s="63">
        <v>624.67999999999995</v>
      </c>
      <c r="AF9" s="60">
        <v>20561490</v>
      </c>
      <c r="AG9" s="63">
        <v>1396.49</v>
      </c>
      <c r="AH9" s="60">
        <v>52163430</v>
      </c>
      <c r="AI9" s="63">
        <v>1779.13</v>
      </c>
      <c r="AJ9" s="61">
        <v>59571560</v>
      </c>
      <c r="AK9" s="63">
        <v>1511.89</v>
      </c>
      <c r="AL9" s="61">
        <v>30417530</v>
      </c>
      <c r="AM9" s="63">
        <v>1284.8599999999999</v>
      </c>
      <c r="AN9" s="61">
        <v>14673273</v>
      </c>
      <c r="AO9" s="63">
        <v>820.12</v>
      </c>
      <c r="AP9" s="61">
        <v>9169025</v>
      </c>
      <c r="AQ9" s="63">
        <v>911.34</v>
      </c>
      <c r="AR9" s="61">
        <v>10195630</v>
      </c>
    </row>
    <row r="10" spans="1:51" s="56" customFormat="1" ht="18.75" customHeight="1">
      <c r="A10" s="51">
        <v>4</v>
      </c>
      <c r="B10" s="52" t="s">
        <v>76</v>
      </c>
      <c r="C10" s="63">
        <v>1351.92</v>
      </c>
      <c r="D10" s="59">
        <v>18965040</v>
      </c>
      <c r="E10" s="63">
        <v>1607.74</v>
      </c>
      <c r="F10" s="59">
        <v>11725830</v>
      </c>
      <c r="G10" s="63">
        <v>2141.23</v>
      </c>
      <c r="H10" s="59">
        <v>11302550</v>
      </c>
      <c r="I10" s="63">
        <v>1460.31</v>
      </c>
      <c r="J10" s="59">
        <v>7796530</v>
      </c>
      <c r="K10" s="63">
        <v>2199.56</v>
      </c>
      <c r="L10" s="59">
        <v>10596800</v>
      </c>
      <c r="M10" s="63">
        <v>1878.03</v>
      </c>
      <c r="N10" s="59">
        <v>9921350</v>
      </c>
      <c r="O10" s="63">
        <v>2081.71</v>
      </c>
      <c r="P10" s="59">
        <v>10961180</v>
      </c>
      <c r="Q10" s="63">
        <v>1573.62</v>
      </c>
      <c r="R10" s="59">
        <v>12137350</v>
      </c>
      <c r="S10" s="63">
        <v>1199.81</v>
      </c>
      <c r="T10" s="59">
        <v>10071110</v>
      </c>
      <c r="U10" s="63">
        <v>1782.85</v>
      </c>
      <c r="V10" s="59">
        <v>14567620</v>
      </c>
      <c r="W10" s="63">
        <v>1595.11</v>
      </c>
      <c r="X10" s="59">
        <v>18936750</v>
      </c>
      <c r="Y10" s="63">
        <v>1861.16</v>
      </c>
      <c r="Z10" s="59">
        <v>32977680</v>
      </c>
      <c r="AA10" s="63">
        <v>1297.3900000000001</v>
      </c>
      <c r="AB10" s="59">
        <v>24997400</v>
      </c>
      <c r="AC10" s="63">
        <v>1776.04</v>
      </c>
      <c r="AD10" s="59">
        <v>32904490</v>
      </c>
      <c r="AE10" s="63">
        <v>1915.33</v>
      </c>
      <c r="AF10" s="60">
        <v>47031420</v>
      </c>
      <c r="AG10" s="63">
        <v>1977.27</v>
      </c>
      <c r="AH10" s="60">
        <v>53056570</v>
      </c>
      <c r="AI10" s="63">
        <v>1360.57</v>
      </c>
      <c r="AJ10" s="61">
        <v>44296050</v>
      </c>
      <c r="AK10" s="63">
        <v>1454.42</v>
      </c>
      <c r="AL10" s="61">
        <v>30264780</v>
      </c>
      <c r="AM10" s="63">
        <v>1245.08</v>
      </c>
      <c r="AN10" s="61">
        <v>15958076</v>
      </c>
      <c r="AO10" s="63">
        <v>1170.68</v>
      </c>
      <c r="AP10" s="61">
        <v>13427725</v>
      </c>
      <c r="AQ10" s="63">
        <v>880.72</v>
      </c>
      <c r="AR10" s="61">
        <v>9925880</v>
      </c>
    </row>
    <row r="11" spans="1:51" s="56" customFormat="1" ht="18.75" customHeight="1">
      <c r="A11" s="51">
        <v>5</v>
      </c>
      <c r="B11" s="52" t="s">
        <v>77</v>
      </c>
      <c r="C11" s="63">
        <v>7547.15</v>
      </c>
      <c r="D11" s="59">
        <v>107669220</v>
      </c>
      <c r="E11" s="63">
        <v>7811.93</v>
      </c>
      <c r="F11" s="59">
        <v>46810540</v>
      </c>
      <c r="G11" s="63">
        <v>5138.66</v>
      </c>
      <c r="H11" s="59">
        <v>27044590</v>
      </c>
      <c r="I11" s="63">
        <v>3908.67</v>
      </c>
      <c r="J11" s="59">
        <v>20989610</v>
      </c>
      <c r="K11" s="63">
        <v>3220.22</v>
      </c>
      <c r="L11" s="59">
        <v>17574520</v>
      </c>
      <c r="M11" s="63">
        <v>2806.02</v>
      </c>
      <c r="N11" s="59">
        <v>16351360</v>
      </c>
      <c r="O11" s="63">
        <v>2499.2399999999998</v>
      </c>
      <c r="P11" s="59">
        <v>19915090</v>
      </c>
      <c r="Q11" s="63">
        <v>2812.99</v>
      </c>
      <c r="R11" s="59">
        <v>28543580</v>
      </c>
      <c r="S11" s="63">
        <v>1751.47</v>
      </c>
      <c r="T11" s="59">
        <v>19124420</v>
      </c>
      <c r="U11" s="63">
        <v>1702.27</v>
      </c>
      <c r="V11" s="59">
        <v>17340230</v>
      </c>
      <c r="W11" s="63">
        <v>1774.39</v>
      </c>
      <c r="X11" s="59">
        <v>20803320</v>
      </c>
      <c r="Y11" s="63">
        <v>1522.1</v>
      </c>
      <c r="Z11" s="59">
        <v>24512910</v>
      </c>
      <c r="AA11" s="63">
        <v>987.41</v>
      </c>
      <c r="AB11" s="59">
        <v>15638900</v>
      </c>
      <c r="AC11" s="63">
        <v>1587.36</v>
      </c>
      <c r="AD11" s="59">
        <v>31914450</v>
      </c>
      <c r="AE11" s="63">
        <v>2136.34</v>
      </c>
      <c r="AF11" s="60">
        <v>55372770</v>
      </c>
      <c r="AG11" s="63">
        <v>1897.59</v>
      </c>
      <c r="AH11" s="60">
        <v>63066090</v>
      </c>
      <c r="AI11" s="63">
        <v>1155.76</v>
      </c>
      <c r="AJ11" s="61">
        <v>35991660</v>
      </c>
      <c r="AK11" s="63">
        <v>1015.2</v>
      </c>
      <c r="AL11" s="61">
        <v>22268840</v>
      </c>
      <c r="AM11" s="63">
        <v>684.13</v>
      </c>
      <c r="AN11" s="61">
        <v>11037968</v>
      </c>
      <c r="AO11" s="63">
        <v>553.6</v>
      </c>
      <c r="AP11" s="61">
        <v>8011132</v>
      </c>
      <c r="AQ11" s="63">
        <v>594.53</v>
      </c>
      <c r="AR11" s="61">
        <v>8311600</v>
      </c>
    </row>
    <row r="12" spans="1:51" s="56" customFormat="1" ht="18.75" customHeight="1">
      <c r="A12" s="51">
        <v>6</v>
      </c>
      <c r="B12" s="52" t="s">
        <v>88</v>
      </c>
      <c r="C12" s="63">
        <v>1153.3499999999999</v>
      </c>
      <c r="D12" s="59">
        <v>18475290</v>
      </c>
      <c r="E12" s="63">
        <v>1545.98</v>
      </c>
      <c r="F12" s="59">
        <v>12001560</v>
      </c>
      <c r="G12" s="63">
        <v>1455.65</v>
      </c>
      <c r="H12" s="59">
        <v>9008570</v>
      </c>
      <c r="I12" s="63">
        <v>1840.03</v>
      </c>
      <c r="J12" s="59">
        <v>11369800</v>
      </c>
      <c r="K12" s="63">
        <v>1616.72</v>
      </c>
      <c r="L12" s="59">
        <v>9530970</v>
      </c>
      <c r="M12" s="63">
        <v>1603.01</v>
      </c>
      <c r="N12" s="59">
        <v>9251600</v>
      </c>
      <c r="O12" s="63">
        <v>1844.92</v>
      </c>
      <c r="P12" s="59">
        <v>14488880</v>
      </c>
      <c r="Q12" s="63">
        <v>1051.33</v>
      </c>
      <c r="R12" s="59">
        <v>13078570</v>
      </c>
      <c r="S12" s="63">
        <v>1728.22</v>
      </c>
      <c r="T12" s="59">
        <v>20627570</v>
      </c>
      <c r="U12" s="63">
        <v>1292.71</v>
      </c>
      <c r="V12" s="59">
        <v>12994110</v>
      </c>
      <c r="W12" s="63">
        <v>1622.03</v>
      </c>
      <c r="X12" s="59">
        <v>21596880</v>
      </c>
      <c r="Y12" s="63">
        <v>1470.9</v>
      </c>
      <c r="Z12" s="59">
        <v>28755040</v>
      </c>
      <c r="AA12" s="63">
        <v>1201.49</v>
      </c>
      <c r="AB12" s="59">
        <v>26715470</v>
      </c>
      <c r="AC12" s="63">
        <v>1245.46</v>
      </c>
      <c r="AD12" s="59">
        <v>27704370</v>
      </c>
      <c r="AE12" s="63">
        <v>773.92</v>
      </c>
      <c r="AF12" s="60">
        <v>24093980</v>
      </c>
      <c r="AG12" s="63">
        <v>1220.21</v>
      </c>
      <c r="AH12" s="60">
        <v>42533130</v>
      </c>
      <c r="AI12" s="63">
        <v>914.32</v>
      </c>
      <c r="AJ12" s="61">
        <v>32894019.999999996</v>
      </c>
      <c r="AK12" s="63">
        <v>836.77</v>
      </c>
      <c r="AL12" s="61">
        <v>20875920</v>
      </c>
      <c r="AM12" s="63">
        <v>719.28</v>
      </c>
      <c r="AN12" s="61">
        <v>11993046</v>
      </c>
      <c r="AO12" s="63">
        <v>635.12</v>
      </c>
      <c r="AP12" s="61">
        <v>8860493</v>
      </c>
      <c r="AQ12" s="63">
        <v>399.99</v>
      </c>
      <c r="AR12" s="61">
        <v>5459120</v>
      </c>
    </row>
    <row r="13" spans="1:51" s="56" customFormat="1" ht="18.75" customHeight="1">
      <c r="A13" s="51">
        <v>7</v>
      </c>
      <c r="B13" s="52" t="s">
        <v>79</v>
      </c>
      <c r="C13" s="63">
        <v>1250.27</v>
      </c>
      <c r="D13" s="59">
        <v>19292870</v>
      </c>
      <c r="E13" s="63">
        <v>1242.8599999999999</v>
      </c>
      <c r="F13" s="59">
        <v>7573850</v>
      </c>
      <c r="G13" s="63">
        <v>997.01</v>
      </c>
      <c r="H13" s="59">
        <v>5918550</v>
      </c>
      <c r="I13" s="63">
        <v>1062.02</v>
      </c>
      <c r="J13" s="59">
        <v>5540120</v>
      </c>
      <c r="K13" s="63">
        <v>1177.33</v>
      </c>
      <c r="L13" s="59">
        <v>6250260</v>
      </c>
      <c r="M13" s="63">
        <v>1097.5</v>
      </c>
      <c r="N13" s="59">
        <v>6386710</v>
      </c>
      <c r="O13" s="63">
        <v>176</v>
      </c>
      <c r="P13" s="59">
        <v>1501060</v>
      </c>
      <c r="Q13" s="63">
        <v>730</v>
      </c>
      <c r="R13" s="59">
        <v>9675060</v>
      </c>
      <c r="S13" s="63">
        <v>244.5</v>
      </c>
      <c r="T13" s="59">
        <v>2746030</v>
      </c>
      <c r="U13" s="63">
        <v>74</v>
      </c>
      <c r="V13" s="59">
        <v>725130</v>
      </c>
      <c r="W13" s="63">
        <v>46.92</v>
      </c>
      <c r="X13" s="59">
        <v>1023560</v>
      </c>
      <c r="Y13" s="63">
        <v>288.79000000000002</v>
      </c>
      <c r="Z13" s="59">
        <v>5884260</v>
      </c>
      <c r="AA13" s="63">
        <v>228.46</v>
      </c>
      <c r="AB13" s="59">
        <v>6084560</v>
      </c>
      <c r="AC13" s="63">
        <v>267.51</v>
      </c>
      <c r="AD13" s="59">
        <v>6770370</v>
      </c>
      <c r="AE13" s="63">
        <v>141.44</v>
      </c>
      <c r="AF13" s="60">
        <v>5133360</v>
      </c>
      <c r="AG13" s="63">
        <v>147.9</v>
      </c>
      <c r="AH13" s="60">
        <v>6920400</v>
      </c>
      <c r="AI13" s="63">
        <v>187.56</v>
      </c>
      <c r="AJ13" s="61">
        <v>10706400</v>
      </c>
      <c r="AK13" s="63">
        <v>224.35</v>
      </c>
      <c r="AL13" s="61">
        <v>11552020</v>
      </c>
      <c r="AM13" s="63">
        <v>298.68</v>
      </c>
      <c r="AN13" s="61">
        <v>8318901</v>
      </c>
      <c r="AO13" s="63">
        <v>154.18</v>
      </c>
      <c r="AP13" s="61">
        <v>4858563</v>
      </c>
      <c r="AQ13" s="63">
        <v>194.45</v>
      </c>
      <c r="AR13" s="61">
        <v>4835410</v>
      </c>
    </row>
    <row r="14" spans="1:51" s="56" customFormat="1" ht="18.75" customHeight="1">
      <c r="A14" s="51">
        <v>8</v>
      </c>
      <c r="B14" s="52" t="s">
        <v>80</v>
      </c>
      <c r="C14" s="63">
        <v>14.7</v>
      </c>
      <c r="D14" s="59">
        <v>256670</v>
      </c>
      <c r="E14" s="63">
        <v>70.78</v>
      </c>
      <c r="F14" s="59">
        <v>416430</v>
      </c>
      <c r="G14" s="63">
        <v>100.93</v>
      </c>
      <c r="H14" s="59">
        <v>524550</v>
      </c>
      <c r="I14" s="63">
        <v>71.92</v>
      </c>
      <c r="J14" s="59">
        <v>307400</v>
      </c>
      <c r="K14" s="63">
        <v>176.02</v>
      </c>
      <c r="L14" s="59">
        <v>678250</v>
      </c>
      <c r="M14" s="63">
        <v>279.35000000000002</v>
      </c>
      <c r="N14" s="59">
        <v>1323710</v>
      </c>
      <c r="O14" s="63">
        <v>415.78</v>
      </c>
      <c r="P14" s="59">
        <v>1848940</v>
      </c>
      <c r="Q14" s="63">
        <v>500.15</v>
      </c>
      <c r="R14" s="59">
        <v>3974200</v>
      </c>
      <c r="S14" s="63">
        <v>364.13</v>
      </c>
      <c r="T14" s="59">
        <v>3047940</v>
      </c>
      <c r="U14" s="63">
        <v>169.39</v>
      </c>
      <c r="V14" s="59">
        <v>1327800</v>
      </c>
      <c r="W14" s="63">
        <v>221.7</v>
      </c>
      <c r="X14" s="59">
        <v>2129020</v>
      </c>
      <c r="Y14" s="63">
        <v>196.64</v>
      </c>
      <c r="Z14" s="59">
        <v>3925880</v>
      </c>
      <c r="AA14" s="63">
        <v>265.39</v>
      </c>
      <c r="AB14" s="59">
        <v>5061600</v>
      </c>
      <c r="AC14" s="63">
        <v>192.29</v>
      </c>
      <c r="AD14" s="59">
        <v>3383400</v>
      </c>
      <c r="AE14" s="63">
        <v>207</v>
      </c>
      <c r="AF14" s="60">
        <v>4700420</v>
      </c>
      <c r="AG14" s="63">
        <v>214.19</v>
      </c>
      <c r="AH14" s="60">
        <v>6787520</v>
      </c>
      <c r="AI14" s="63">
        <v>211.32</v>
      </c>
      <c r="AJ14" s="61">
        <v>7226350</v>
      </c>
      <c r="AK14" s="63">
        <v>211.13</v>
      </c>
      <c r="AL14" s="61">
        <v>4374160</v>
      </c>
      <c r="AM14" s="63">
        <v>269.32</v>
      </c>
      <c r="AN14" s="61">
        <v>4012779</v>
      </c>
      <c r="AO14" s="63">
        <v>186.76</v>
      </c>
      <c r="AP14" s="61">
        <v>2474423</v>
      </c>
      <c r="AQ14" s="63">
        <v>299.83</v>
      </c>
      <c r="AR14" s="61">
        <v>3665670</v>
      </c>
    </row>
    <row r="15" spans="1:51" s="56" customFormat="1" ht="18.75" customHeight="1">
      <c r="A15" s="51">
        <v>9</v>
      </c>
      <c r="B15" s="52" t="s">
        <v>109</v>
      </c>
      <c r="C15" s="63">
        <v>14</v>
      </c>
      <c r="D15" s="59">
        <v>125440</v>
      </c>
      <c r="E15" s="63">
        <v>170</v>
      </c>
      <c r="F15" s="59">
        <v>1099580</v>
      </c>
      <c r="G15" s="63">
        <v>185.89</v>
      </c>
      <c r="H15" s="59">
        <v>1249900</v>
      </c>
      <c r="I15" s="63">
        <v>288</v>
      </c>
      <c r="J15" s="59">
        <v>1503210</v>
      </c>
      <c r="K15" s="63">
        <v>0</v>
      </c>
      <c r="L15" s="59">
        <v>0</v>
      </c>
      <c r="M15" s="63">
        <v>0</v>
      </c>
      <c r="N15" s="59">
        <v>0</v>
      </c>
      <c r="O15" s="63">
        <v>0.02</v>
      </c>
      <c r="P15" s="59">
        <v>710</v>
      </c>
      <c r="Q15" s="63">
        <v>0.14000000000000001</v>
      </c>
      <c r="R15" s="59">
        <v>2430</v>
      </c>
      <c r="S15" s="63">
        <v>0</v>
      </c>
      <c r="T15" s="59">
        <v>0</v>
      </c>
      <c r="U15" s="63">
        <v>10.130000000000001</v>
      </c>
      <c r="V15" s="59">
        <v>222650</v>
      </c>
      <c r="W15" s="63">
        <v>770.76</v>
      </c>
      <c r="X15" s="59">
        <v>12684020</v>
      </c>
      <c r="Y15" s="63">
        <v>1643.0099999999995</v>
      </c>
      <c r="Z15" s="59">
        <v>34777090.000000007</v>
      </c>
      <c r="AA15" s="63">
        <v>684.23</v>
      </c>
      <c r="AB15" s="59">
        <v>17314940.000000004</v>
      </c>
      <c r="AC15" s="63">
        <v>773.09999999999991</v>
      </c>
      <c r="AD15" s="59">
        <v>19557969.999999996</v>
      </c>
      <c r="AE15" s="63">
        <v>729.86000000000013</v>
      </c>
      <c r="AF15" s="60">
        <v>25309980</v>
      </c>
      <c r="AG15" s="63">
        <v>914.03</v>
      </c>
      <c r="AH15" s="60">
        <v>33798620</v>
      </c>
      <c r="AI15" s="63">
        <v>587.44000000000005</v>
      </c>
      <c r="AJ15" s="61">
        <v>25178490</v>
      </c>
      <c r="AK15" s="63">
        <v>616.44000000000005</v>
      </c>
      <c r="AL15" s="61">
        <v>20655650</v>
      </c>
      <c r="AM15" s="63">
        <v>478.95</v>
      </c>
      <c r="AN15" s="61">
        <v>10094650</v>
      </c>
      <c r="AO15" s="63">
        <v>209.22</v>
      </c>
      <c r="AP15" s="61">
        <v>3877620</v>
      </c>
      <c r="AQ15" s="63">
        <v>133.33000000000001</v>
      </c>
      <c r="AR15" s="61">
        <v>2709750</v>
      </c>
    </row>
    <row r="16" spans="1:51" s="56" customFormat="1" ht="18.75" customHeight="1">
      <c r="A16" s="51">
        <v>10</v>
      </c>
      <c r="B16" s="52" t="s">
        <v>46</v>
      </c>
      <c r="C16" s="63">
        <v>1.3</v>
      </c>
      <c r="D16" s="59">
        <v>10400</v>
      </c>
      <c r="E16" s="63">
        <v>1.3</v>
      </c>
      <c r="F16" s="59">
        <v>40260</v>
      </c>
      <c r="G16" s="63">
        <v>1</v>
      </c>
      <c r="H16" s="59">
        <v>6080</v>
      </c>
      <c r="I16" s="63">
        <v>0.17</v>
      </c>
      <c r="J16" s="59">
        <v>1050</v>
      </c>
      <c r="K16" s="63">
        <v>653.11</v>
      </c>
      <c r="L16" s="59">
        <v>2599520</v>
      </c>
      <c r="M16" s="63">
        <v>183.04</v>
      </c>
      <c r="N16" s="59">
        <v>1070070</v>
      </c>
      <c r="O16" s="63">
        <v>31.98</v>
      </c>
      <c r="P16" s="59">
        <v>209860</v>
      </c>
      <c r="Q16" s="63">
        <v>102.16</v>
      </c>
      <c r="R16" s="59">
        <v>1145780</v>
      </c>
      <c r="S16" s="63">
        <v>388.56</v>
      </c>
      <c r="T16" s="59">
        <v>4548480</v>
      </c>
      <c r="U16" s="63">
        <v>315</v>
      </c>
      <c r="V16" s="59">
        <v>3363950</v>
      </c>
      <c r="W16" s="63">
        <v>1.4</v>
      </c>
      <c r="X16" s="59">
        <v>22690</v>
      </c>
      <c r="Y16" s="63">
        <v>0.41</v>
      </c>
      <c r="Z16" s="59">
        <v>7650</v>
      </c>
      <c r="AA16" s="63">
        <v>0.45</v>
      </c>
      <c r="AB16" s="59">
        <v>7610</v>
      </c>
      <c r="AC16" s="63">
        <v>18</v>
      </c>
      <c r="AD16" s="59">
        <v>417049.99999999994</v>
      </c>
      <c r="AE16" s="63">
        <v>0</v>
      </c>
      <c r="AF16" s="60">
        <v>0</v>
      </c>
      <c r="AG16" s="63">
        <v>8.94</v>
      </c>
      <c r="AH16" s="60">
        <v>252970</v>
      </c>
      <c r="AI16" s="63">
        <v>0</v>
      </c>
      <c r="AJ16" s="61">
        <v>0</v>
      </c>
      <c r="AK16" s="63">
        <v>29.91</v>
      </c>
      <c r="AL16" s="61">
        <v>493870</v>
      </c>
      <c r="AM16" s="63">
        <v>105.41</v>
      </c>
      <c r="AN16" s="61">
        <v>1297163</v>
      </c>
      <c r="AO16" s="63">
        <v>224.44</v>
      </c>
      <c r="AP16" s="61">
        <v>2816131</v>
      </c>
      <c r="AQ16" s="63">
        <v>189</v>
      </c>
      <c r="AR16" s="61">
        <v>1918930</v>
      </c>
    </row>
    <row r="17" spans="1:44" s="56" customFormat="1" ht="18.75" customHeight="1">
      <c r="A17" s="51">
        <v>11</v>
      </c>
      <c r="B17" s="52" t="s">
        <v>78</v>
      </c>
      <c r="C17" s="63">
        <v>248.95</v>
      </c>
      <c r="D17" s="59">
        <v>3982850</v>
      </c>
      <c r="E17" s="63">
        <v>164.78</v>
      </c>
      <c r="F17" s="59">
        <v>1499480</v>
      </c>
      <c r="G17" s="63">
        <v>147.12</v>
      </c>
      <c r="H17" s="59">
        <v>1571280</v>
      </c>
      <c r="I17" s="63">
        <v>271.19</v>
      </c>
      <c r="J17" s="59">
        <v>2438470</v>
      </c>
      <c r="K17" s="63">
        <v>252.28</v>
      </c>
      <c r="L17" s="59">
        <v>2508210</v>
      </c>
      <c r="M17" s="63">
        <v>287.22000000000003</v>
      </c>
      <c r="N17" s="59">
        <v>2698020</v>
      </c>
      <c r="O17" s="63">
        <v>236.3</v>
      </c>
      <c r="P17" s="59">
        <v>2702300</v>
      </c>
      <c r="Q17" s="63">
        <v>306.89999999999998</v>
      </c>
      <c r="R17" s="59">
        <v>4485230</v>
      </c>
      <c r="S17" s="63">
        <v>272.70999999999998</v>
      </c>
      <c r="T17" s="59">
        <v>4002900</v>
      </c>
      <c r="U17" s="63">
        <v>301.07</v>
      </c>
      <c r="V17" s="59">
        <v>3975250</v>
      </c>
      <c r="W17" s="63">
        <v>308.93</v>
      </c>
      <c r="X17" s="59">
        <v>5270750</v>
      </c>
      <c r="Y17" s="63">
        <v>253.95</v>
      </c>
      <c r="Z17" s="59">
        <v>5473090</v>
      </c>
      <c r="AA17" s="63">
        <v>380.1</v>
      </c>
      <c r="AB17" s="59">
        <v>8880430</v>
      </c>
      <c r="AC17" s="63">
        <v>395.71</v>
      </c>
      <c r="AD17" s="59">
        <v>9723710</v>
      </c>
      <c r="AE17" s="63">
        <v>373.49</v>
      </c>
      <c r="AF17" s="60">
        <v>12502120</v>
      </c>
      <c r="AG17" s="63">
        <v>276.20999999999998</v>
      </c>
      <c r="AH17" s="60">
        <v>12588030</v>
      </c>
      <c r="AI17" s="63">
        <v>298.24</v>
      </c>
      <c r="AJ17" s="61">
        <v>12253110</v>
      </c>
      <c r="AK17" s="63">
        <v>161.46</v>
      </c>
      <c r="AL17" s="61">
        <v>6767260</v>
      </c>
      <c r="AM17" s="63">
        <v>96.11</v>
      </c>
      <c r="AN17" s="61">
        <v>3027046</v>
      </c>
      <c r="AO17" s="63">
        <v>66.97</v>
      </c>
      <c r="AP17" s="61">
        <v>1208932</v>
      </c>
      <c r="AQ17" s="63">
        <v>54.12</v>
      </c>
      <c r="AR17" s="61">
        <v>1045420</v>
      </c>
    </row>
    <row r="18" spans="1:44" s="56" customFormat="1" ht="18.75" customHeight="1">
      <c r="A18" s="51">
        <v>12</v>
      </c>
      <c r="B18" s="52" t="s">
        <v>89</v>
      </c>
      <c r="C18" s="63">
        <v>1796.57</v>
      </c>
      <c r="D18" s="59">
        <v>33139210</v>
      </c>
      <c r="E18" s="63">
        <v>2535.1</v>
      </c>
      <c r="F18" s="59">
        <v>19332580</v>
      </c>
      <c r="G18" s="63">
        <v>2350.44</v>
      </c>
      <c r="H18" s="59">
        <v>15934890</v>
      </c>
      <c r="I18" s="63">
        <v>639.97</v>
      </c>
      <c r="J18" s="59">
        <v>4577420</v>
      </c>
      <c r="K18" s="63">
        <v>279.85000000000002</v>
      </c>
      <c r="L18" s="59">
        <v>2894020</v>
      </c>
      <c r="M18" s="63">
        <v>203.07</v>
      </c>
      <c r="N18" s="59">
        <v>2167910</v>
      </c>
      <c r="O18" s="63">
        <v>817.79</v>
      </c>
      <c r="P18" s="59">
        <v>10647840</v>
      </c>
      <c r="Q18" s="63">
        <v>463.59</v>
      </c>
      <c r="R18" s="59">
        <v>6526030</v>
      </c>
      <c r="S18" s="63">
        <v>331.12</v>
      </c>
      <c r="T18" s="59">
        <v>5748940</v>
      </c>
      <c r="U18" s="63">
        <v>83.18</v>
      </c>
      <c r="V18" s="59">
        <v>1439710</v>
      </c>
      <c r="W18" s="63">
        <v>280.57</v>
      </c>
      <c r="X18" s="59">
        <v>4944830</v>
      </c>
      <c r="Y18" s="63">
        <v>150.81</v>
      </c>
      <c r="Z18" s="59">
        <v>3944620</v>
      </c>
      <c r="AA18" s="63">
        <v>68.23</v>
      </c>
      <c r="AB18" s="59">
        <v>2256040</v>
      </c>
      <c r="AC18" s="63">
        <v>192.96</v>
      </c>
      <c r="AD18" s="59">
        <v>4757610</v>
      </c>
      <c r="AE18" s="63">
        <v>111.88</v>
      </c>
      <c r="AF18" s="60">
        <v>3318280</v>
      </c>
      <c r="AG18" s="63">
        <v>311.14</v>
      </c>
      <c r="AH18" s="60">
        <v>12879310</v>
      </c>
      <c r="AI18" s="63">
        <v>49.16</v>
      </c>
      <c r="AJ18" s="61">
        <v>2912910</v>
      </c>
      <c r="AK18" s="63">
        <v>27.89</v>
      </c>
      <c r="AL18" s="61">
        <v>1387340</v>
      </c>
      <c r="AM18" s="63">
        <v>90.31</v>
      </c>
      <c r="AN18" s="61">
        <v>2642779</v>
      </c>
      <c r="AO18" s="63">
        <v>30.83</v>
      </c>
      <c r="AP18" s="61">
        <v>758236</v>
      </c>
      <c r="AQ18" s="63">
        <v>24.56</v>
      </c>
      <c r="AR18" s="61">
        <v>685730</v>
      </c>
    </row>
    <row r="19" spans="1:44" s="56" customFormat="1" ht="18.75" customHeight="1">
      <c r="A19" s="51">
        <v>13</v>
      </c>
      <c r="B19" s="52" t="s">
        <v>47</v>
      </c>
      <c r="C19" s="63">
        <v>1881.5</v>
      </c>
      <c r="D19" s="59">
        <v>26430600</v>
      </c>
      <c r="E19" s="63">
        <v>2107.04</v>
      </c>
      <c r="F19" s="59">
        <v>13209810</v>
      </c>
      <c r="G19" s="63">
        <v>1643.48</v>
      </c>
      <c r="H19" s="59">
        <v>8926110</v>
      </c>
      <c r="I19" s="63">
        <v>1164.58</v>
      </c>
      <c r="J19" s="59">
        <v>6748180</v>
      </c>
      <c r="K19" s="63">
        <v>1198.54</v>
      </c>
      <c r="L19" s="59">
        <v>6766680</v>
      </c>
      <c r="M19" s="63">
        <v>1102.17</v>
      </c>
      <c r="N19" s="59">
        <v>7023100</v>
      </c>
      <c r="O19" s="63">
        <v>907.21</v>
      </c>
      <c r="P19" s="59">
        <v>7299980</v>
      </c>
      <c r="Q19" s="63">
        <v>603</v>
      </c>
      <c r="R19" s="59">
        <v>7255590</v>
      </c>
      <c r="S19" s="63">
        <v>305.04000000000002</v>
      </c>
      <c r="T19" s="59">
        <v>4344330</v>
      </c>
      <c r="U19" s="63">
        <v>129.18</v>
      </c>
      <c r="V19" s="59">
        <v>1559970</v>
      </c>
      <c r="W19" s="63">
        <v>330.12</v>
      </c>
      <c r="X19" s="59">
        <v>4444740</v>
      </c>
      <c r="Y19" s="63">
        <v>465.65</v>
      </c>
      <c r="Z19" s="59">
        <v>9105300</v>
      </c>
      <c r="AA19" s="63">
        <v>496.43</v>
      </c>
      <c r="AB19" s="59">
        <v>11694250</v>
      </c>
      <c r="AC19" s="63">
        <v>570.04</v>
      </c>
      <c r="AD19" s="59">
        <v>12982390</v>
      </c>
      <c r="AE19" s="63">
        <v>166.18</v>
      </c>
      <c r="AF19" s="60">
        <v>5111160</v>
      </c>
      <c r="AG19" s="63">
        <v>121.88</v>
      </c>
      <c r="AH19" s="60">
        <v>4756940</v>
      </c>
      <c r="AI19" s="63">
        <v>65.42</v>
      </c>
      <c r="AJ19" s="61">
        <v>2554950</v>
      </c>
      <c r="AK19" s="63">
        <v>4.7699999999999996</v>
      </c>
      <c r="AL19" s="61">
        <v>218190</v>
      </c>
      <c r="AM19" s="63">
        <v>16.37</v>
      </c>
      <c r="AN19" s="61">
        <v>536765</v>
      </c>
      <c r="AO19" s="63">
        <v>5.22</v>
      </c>
      <c r="AP19" s="61">
        <v>166098</v>
      </c>
      <c r="AQ19" s="63">
        <v>17.649999999999999</v>
      </c>
      <c r="AR19" s="61">
        <v>462850</v>
      </c>
    </row>
    <row r="20" spans="1:44" s="56" customFormat="1" ht="18.75" customHeight="1">
      <c r="A20" s="51">
        <v>14</v>
      </c>
      <c r="B20" s="52" t="s">
        <v>110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2.63</v>
      </c>
      <c r="X20" s="59">
        <v>54940</v>
      </c>
      <c r="Y20" s="63">
        <v>0.94</v>
      </c>
      <c r="Z20" s="59">
        <v>34100</v>
      </c>
      <c r="AA20" s="63">
        <v>3.28</v>
      </c>
      <c r="AB20" s="59">
        <v>71330</v>
      </c>
      <c r="AC20" s="63">
        <v>25.33</v>
      </c>
      <c r="AD20" s="59">
        <v>289170</v>
      </c>
      <c r="AE20" s="63">
        <v>0.77</v>
      </c>
      <c r="AF20" s="60">
        <v>33210</v>
      </c>
      <c r="AG20" s="63">
        <v>3.23</v>
      </c>
      <c r="AH20" s="60">
        <v>56870</v>
      </c>
      <c r="AI20" s="63">
        <v>14.73</v>
      </c>
      <c r="AJ20" s="61">
        <v>400880</v>
      </c>
      <c r="AK20" s="63">
        <v>12.36</v>
      </c>
      <c r="AL20" s="61">
        <v>312480</v>
      </c>
      <c r="AM20" s="63">
        <v>13.78</v>
      </c>
      <c r="AN20" s="61">
        <v>285960</v>
      </c>
      <c r="AO20" s="63">
        <v>12.3</v>
      </c>
      <c r="AP20" s="61">
        <v>186680</v>
      </c>
      <c r="AQ20" s="63">
        <v>23.19</v>
      </c>
      <c r="AR20" s="61">
        <v>378450</v>
      </c>
    </row>
    <row r="21" spans="1:44" s="56" customFormat="1" ht="18.75" customHeight="1">
      <c r="A21" s="51">
        <v>15</v>
      </c>
      <c r="B21" s="52" t="s">
        <v>81</v>
      </c>
      <c r="C21" s="63">
        <v>214.31</v>
      </c>
      <c r="D21" s="59">
        <v>2755420</v>
      </c>
      <c r="E21" s="63">
        <v>228.21</v>
      </c>
      <c r="F21" s="59">
        <v>1648360</v>
      </c>
      <c r="G21" s="63">
        <v>284.94</v>
      </c>
      <c r="H21" s="59">
        <v>2242870</v>
      </c>
      <c r="I21" s="63">
        <v>346.82</v>
      </c>
      <c r="J21" s="59">
        <v>2411220</v>
      </c>
      <c r="K21" s="63">
        <v>339.92</v>
      </c>
      <c r="L21" s="59">
        <v>2689550</v>
      </c>
      <c r="M21" s="63">
        <v>185.45</v>
      </c>
      <c r="N21" s="59">
        <v>1415460</v>
      </c>
      <c r="O21" s="63">
        <v>126.19</v>
      </c>
      <c r="P21" s="59">
        <v>1122140</v>
      </c>
      <c r="Q21" s="63">
        <v>91.36</v>
      </c>
      <c r="R21" s="59">
        <v>1300370</v>
      </c>
      <c r="S21" s="63">
        <v>102.32</v>
      </c>
      <c r="T21" s="59">
        <v>1555840</v>
      </c>
      <c r="U21" s="63">
        <v>92.73</v>
      </c>
      <c r="V21" s="59">
        <v>1252800</v>
      </c>
      <c r="W21" s="63">
        <v>40.729999999999997</v>
      </c>
      <c r="X21" s="59">
        <v>689050</v>
      </c>
      <c r="Y21" s="63">
        <v>65.59</v>
      </c>
      <c r="Z21" s="59">
        <v>1489450</v>
      </c>
      <c r="AA21" s="63">
        <v>54</v>
      </c>
      <c r="AB21" s="59">
        <v>1446320</v>
      </c>
      <c r="AC21" s="63">
        <v>71.209999999999994</v>
      </c>
      <c r="AD21" s="59">
        <v>1712930</v>
      </c>
      <c r="AE21" s="63">
        <v>32.840000000000003</v>
      </c>
      <c r="AF21" s="60">
        <v>1049310</v>
      </c>
      <c r="AG21" s="63">
        <v>12.26</v>
      </c>
      <c r="AH21" s="60">
        <v>544.71</v>
      </c>
      <c r="AI21" s="63">
        <v>10.83</v>
      </c>
      <c r="AJ21" s="61">
        <v>612740</v>
      </c>
      <c r="AK21" s="63">
        <v>12.5</v>
      </c>
      <c r="AL21" s="61">
        <v>681820</v>
      </c>
      <c r="AM21" s="63">
        <v>14.92</v>
      </c>
      <c r="AN21" s="61">
        <v>507400</v>
      </c>
      <c r="AO21" s="63">
        <v>27.87</v>
      </c>
      <c r="AP21" s="61">
        <v>673831</v>
      </c>
      <c r="AQ21" s="63">
        <v>16.239999999999998</v>
      </c>
      <c r="AR21" s="61">
        <v>369520</v>
      </c>
    </row>
    <row r="22" spans="1:44" s="56" customFormat="1" ht="18.75" customHeight="1">
      <c r="A22" s="51">
        <v>16</v>
      </c>
      <c r="B22" s="158" t="s">
        <v>121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60" t="s">
        <v>84</v>
      </c>
      <c r="X22" s="161" t="s">
        <v>84</v>
      </c>
      <c r="Y22" s="160" t="s">
        <v>84</v>
      </c>
      <c r="Z22" s="161" t="s">
        <v>84</v>
      </c>
      <c r="AA22" s="160" t="s">
        <v>84</v>
      </c>
      <c r="AB22" s="161" t="s">
        <v>84</v>
      </c>
      <c r="AC22" s="160" t="s">
        <v>84</v>
      </c>
      <c r="AD22" s="161" t="s">
        <v>84</v>
      </c>
      <c r="AE22" s="160" t="s">
        <v>84</v>
      </c>
      <c r="AF22" s="162" t="s">
        <v>84</v>
      </c>
      <c r="AG22" s="160" t="s">
        <v>84</v>
      </c>
      <c r="AH22" s="162" t="s">
        <v>84</v>
      </c>
      <c r="AI22" s="160" t="s">
        <v>84</v>
      </c>
      <c r="AJ22" s="163" t="s">
        <v>84</v>
      </c>
      <c r="AK22" s="160" t="s">
        <v>84</v>
      </c>
      <c r="AL22" s="163" t="s">
        <v>84</v>
      </c>
      <c r="AM22" s="160" t="s">
        <v>84</v>
      </c>
      <c r="AN22" s="163" t="s">
        <v>84</v>
      </c>
      <c r="AO22" s="160" t="s">
        <v>84</v>
      </c>
      <c r="AP22" s="163" t="s">
        <v>84</v>
      </c>
      <c r="AQ22" s="159">
        <v>7.23</v>
      </c>
      <c r="AR22" s="164">
        <v>312380</v>
      </c>
    </row>
    <row r="23" spans="1:44" s="56" customFormat="1" ht="18.75" customHeight="1">
      <c r="A23" s="51">
        <v>17</v>
      </c>
      <c r="B23" s="52" t="s">
        <v>83</v>
      </c>
      <c r="C23" s="63">
        <v>1.08</v>
      </c>
      <c r="D23" s="59">
        <v>20520</v>
      </c>
      <c r="E23" s="63">
        <v>0.23</v>
      </c>
      <c r="F23" s="59">
        <v>5210</v>
      </c>
      <c r="G23" s="63">
        <v>0.06</v>
      </c>
      <c r="H23" s="59">
        <v>1520</v>
      </c>
      <c r="I23" s="63">
        <v>12.27</v>
      </c>
      <c r="J23" s="59">
        <v>52080</v>
      </c>
      <c r="K23" s="63">
        <v>14.04</v>
      </c>
      <c r="L23" s="59">
        <v>49690</v>
      </c>
      <c r="M23" s="63">
        <v>25.3</v>
      </c>
      <c r="N23" s="59">
        <v>104480</v>
      </c>
      <c r="O23" s="63">
        <v>14.17</v>
      </c>
      <c r="P23" s="59">
        <v>56240</v>
      </c>
      <c r="Q23" s="63">
        <v>14.12</v>
      </c>
      <c r="R23" s="59">
        <v>82840</v>
      </c>
      <c r="S23" s="63">
        <v>21.2</v>
      </c>
      <c r="T23" s="59">
        <v>159120</v>
      </c>
      <c r="U23" s="63">
        <v>20.37</v>
      </c>
      <c r="V23" s="59">
        <v>145170</v>
      </c>
      <c r="W23" s="63">
        <v>7.15</v>
      </c>
      <c r="X23" s="59">
        <v>62720</v>
      </c>
      <c r="Y23" s="63">
        <v>7.35</v>
      </c>
      <c r="Z23" s="59">
        <v>75360</v>
      </c>
      <c r="AA23" s="63">
        <v>0.98</v>
      </c>
      <c r="AB23" s="59">
        <v>25500</v>
      </c>
      <c r="AC23" s="63">
        <v>21.17</v>
      </c>
      <c r="AD23" s="59">
        <v>246190</v>
      </c>
      <c r="AE23" s="63">
        <v>28.27</v>
      </c>
      <c r="AF23" s="60">
        <v>411640</v>
      </c>
      <c r="AG23" s="63">
        <v>49</v>
      </c>
      <c r="AH23" s="60">
        <v>820570</v>
      </c>
      <c r="AI23" s="63">
        <v>49</v>
      </c>
      <c r="AJ23" s="61">
        <v>896720</v>
      </c>
      <c r="AK23" s="63">
        <v>71.13</v>
      </c>
      <c r="AL23" s="61">
        <v>1041980</v>
      </c>
      <c r="AM23" s="63">
        <v>49.37</v>
      </c>
      <c r="AN23" s="61">
        <v>523631</v>
      </c>
      <c r="AO23" s="63">
        <v>49.01</v>
      </c>
      <c r="AP23" s="61">
        <v>406764</v>
      </c>
      <c r="AQ23" s="63">
        <v>36</v>
      </c>
      <c r="AR23" s="61">
        <v>268040</v>
      </c>
    </row>
    <row r="24" spans="1:44" ht="18" customHeight="1">
      <c r="A24" s="165">
        <v>18</v>
      </c>
      <c r="B24" s="55" t="s">
        <v>82</v>
      </c>
      <c r="C24" s="112">
        <v>812.93</v>
      </c>
      <c r="D24" s="60">
        <v>11241000</v>
      </c>
      <c r="E24" s="112">
        <v>842.25</v>
      </c>
      <c r="F24" s="60">
        <v>5028960</v>
      </c>
      <c r="G24" s="112">
        <v>641.5</v>
      </c>
      <c r="H24" s="60">
        <v>3545010</v>
      </c>
      <c r="I24" s="112">
        <v>617</v>
      </c>
      <c r="J24" s="60">
        <v>4576170</v>
      </c>
      <c r="K24" s="112">
        <v>518</v>
      </c>
      <c r="L24" s="60">
        <v>3462440</v>
      </c>
      <c r="M24" s="112">
        <v>613.03</v>
      </c>
      <c r="N24" s="60">
        <v>4355420</v>
      </c>
      <c r="O24" s="112">
        <v>268.12</v>
      </c>
      <c r="P24" s="60">
        <v>2188070</v>
      </c>
      <c r="Q24" s="112">
        <v>233.51</v>
      </c>
      <c r="R24" s="60">
        <v>3073590</v>
      </c>
      <c r="S24" s="112">
        <v>270</v>
      </c>
      <c r="T24" s="60">
        <v>3558720</v>
      </c>
      <c r="U24" s="112">
        <v>102.12</v>
      </c>
      <c r="V24" s="60">
        <v>1056170</v>
      </c>
      <c r="W24" s="113">
        <v>69.459999999999994</v>
      </c>
      <c r="X24" s="59">
        <v>1249920</v>
      </c>
      <c r="Y24" s="113">
        <v>77.040000000000006</v>
      </c>
      <c r="Z24" s="59">
        <v>1417080</v>
      </c>
      <c r="AA24" s="113">
        <v>61.73</v>
      </c>
      <c r="AB24" s="59">
        <v>1566360</v>
      </c>
      <c r="AC24" s="113">
        <v>21.19</v>
      </c>
      <c r="AD24" s="59">
        <v>521990</v>
      </c>
      <c r="AE24" s="113">
        <v>33.89</v>
      </c>
      <c r="AF24" s="59">
        <v>916230</v>
      </c>
      <c r="AG24" s="113">
        <v>8.89</v>
      </c>
      <c r="AH24" s="59">
        <v>355140</v>
      </c>
      <c r="AI24" s="113">
        <v>10.029999999999999</v>
      </c>
      <c r="AJ24" s="59">
        <v>550960</v>
      </c>
      <c r="AK24" s="113">
        <v>10.34</v>
      </c>
      <c r="AL24" s="59">
        <v>430660</v>
      </c>
      <c r="AM24" s="113">
        <v>6.33</v>
      </c>
      <c r="AN24" s="59">
        <v>261018</v>
      </c>
      <c r="AO24" s="113">
        <v>11.52</v>
      </c>
      <c r="AP24" s="59">
        <v>281764</v>
      </c>
      <c r="AQ24" s="63">
        <v>5.65</v>
      </c>
      <c r="AR24" s="61">
        <v>213530</v>
      </c>
    </row>
    <row r="25" spans="1:44" s="56" customFormat="1" ht="18.75" customHeight="1">
      <c r="A25" s="51">
        <v>19</v>
      </c>
      <c r="B25" s="55" t="s">
        <v>120</v>
      </c>
      <c r="C25" s="63"/>
      <c r="D25" s="59"/>
      <c r="E25" s="63"/>
      <c r="F25" s="59"/>
      <c r="G25" s="63"/>
      <c r="H25" s="59"/>
      <c r="I25" s="63"/>
      <c r="J25" s="59"/>
      <c r="K25" s="63"/>
      <c r="L25" s="59"/>
      <c r="M25" s="63"/>
      <c r="N25" s="59"/>
      <c r="O25" s="63"/>
      <c r="P25" s="59"/>
      <c r="Q25" s="63"/>
      <c r="R25" s="59"/>
      <c r="S25" s="63"/>
      <c r="T25" s="59"/>
      <c r="U25" s="63"/>
      <c r="V25" s="59"/>
      <c r="W25" s="63">
        <v>43.45</v>
      </c>
      <c r="X25" s="59">
        <v>368780</v>
      </c>
      <c r="Y25" s="63">
        <v>147.05000000000001</v>
      </c>
      <c r="Z25" s="59">
        <v>2423200</v>
      </c>
      <c r="AA25" s="63">
        <v>99.39</v>
      </c>
      <c r="AB25" s="59">
        <v>2211750</v>
      </c>
      <c r="AC25" s="63">
        <v>107.77</v>
      </c>
      <c r="AD25" s="59">
        <v>1598270</v>
      </c>
      <c r="AE25" s="63">
        <v>175.86</v>
      </c>
      <c r="AF25" s="60">
        <v>3736330</v>
      </c>
      <c r="AG25" s="63">
        <v>79.52</v>
      </c>
      <c r="AH25" s="60">
        <v>2573060</v>
      </c>
      <c r="AI25" s="63">
        <v>44.25</v>
      </c>
      <c r="AJ25" s="61">
        <v>1602640</v>
      </c>
      <c r="AK25" s="63">
        <v>21.04</v>
      </c>
      <c r="AL25" s="61">
        <v>146540</v>
      </c>
      <c r="AM25" s="63">
        <v>17.16</v>
      </c>
      <c r="AN25" s="61">
        <v>177770</v>
      </c>
      <c r="AO25" s="63">
        <v>4.75</v>
      </c>
      <c r="AP25" s="61">
        <v>97580</v>
      </c>
      <c r="AQ25" s="166">
        <v>13.4</v>
      </c>
      <c r="AR25" s="163">
        <v>156370</v>
      </c>
    </row>
    <row r="26" spans="1:44" s="56" customFormat="1" ht="18.75" customHeight="1">
      <c r="A26" s="51">
        <v>20</v>
      </c>
      <c r="B26" s="52" t="s">
        <v>115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20.059999999999999</v>
      </c>
      <c r="X26" s="59">
        <v>423723</v>
      </c>
      <c r="Y26" s="63">
        <v>13.85</v>
      </c>
      <c r="Z26" s="59">
        <v>442099</v>
      </c>
      <c r="AA26" s="63">
        <v>11.95</v>
      </c>
      <c r="AB26" s="59">
        <v>379665</v>
      </c>
      <c r="AC26" s="63">
        <v>12.76</v>
      </c>
      <c r="AD26" s="59">
        <v>371760</v>
      </c>
      <c r="AE26" s="63">
        <v>0.78</v>
      </c>
      <c r="AF26" s="60">
        <v>28989</v>
      </c>
      <c r="AG26" s="63">
        <v>8.59</v>
      </c>
      <c r="AH26" s="60">
        <v>388535</v>
      </c>
      <c r="AI26" s="63">
        <v>8.5</v>
      </c>
      <c r="AJ26" s="61">
        <v>336503</v>
      </c>
      <c r="AK26" s="63">
        <v>8.7899999999999991</v>
      </c>
      <c r="AL26" s="61">
        <v>382024</v>
      </c>
      <c r="AM26" s="63">
        <v>0.7</v>
      </c>
      <c r="AN26" s="61">
        <v>20090</v>
      </c>
      <c r="AO26" s="63">
        <v>10.66</v>
      </c>
      <c r="AP26" s="61">
        <v>235587</v>
      </c>
      <c r="AQ26" s="63">
        <v>3.8</v>
      </c>
      <c r="AR26" s="61">
        <v>101860</v>
      </c>
    </row>
    <row r="27" spans="1:44" s="56" customFormat="1" ht="18.75" customHeight="1">
      <c r="A27" s="263" t="s">
        <v>53</v>
      </c>
      <c r="B27" s="264"/>
      <c r="C27" s="63">
        <v>1740.3</v>
      </c>
      <c r="D27" s="59">
        <v>28175020</v>
      </c>
      <c r="E27" s="63">
        <v>1629.62</v>
      </c>
      <c r="F27" s="59">
        <v>12412930</v>
      </c>
      <c r="G27" s="63">
        <v>1818.61</v>
      </c>
      <c r="H27" s="59">
        <v>11591720</v>
      </c>
      <c r="I27" s="63">
        <v>1777.24</v>
      </c>
      <c r="J27" s="59">
        <v>11450550</v>
      </c>
      <c r="K27" s="63">
        <v>3129.99</v>
      </c>
      <c r="L27" s="59">
        <v>17901230</v>
      </c>
      <c r="M27" s="63">
        <v>1915.83</v>
      </c>
      <c r="N27" s="59">
        <v>12430870</v>
      </c>
      <c r="O27" s="63">
        <v>1016.08</v>
      </c>
      <c r="P27" s="59">
        <v>8987530</v>
      </c>
      <c r="Q27" s="63">
        <v>870.6</v>
      </c>
      <c r="R27" s="59">
        <v>10633130</v>
      </c>
      <c r="S27" s="63">
        <v>728.4</v>
      </c>
      <c r="T27" s="59">
        <v>10392230</v>
      </c>
      <c r="U27" s="63">
        <v>300.19</v>
      </c>
      <c r="V27" s="59">
        <v>4213740</v>
      </c>
      <c r="W27" s="63">
        <v>169.34</v>
      </c>
      <c r="X27" s="59">
        <v>2081997</v>
      </c>
      <c r="Y27" s="63">
        <v>230.08</v>
      </c>
      <c r="Z27" s="59">
        <v>3191231</v>
      </c>
      <c r="AA27" s="63">
        <v>338.48</v>
      </c>
      <c r="AB27" s="59">
        <v>7605205</v>
      </c>
      <c r="AC27" s="63">
        <v>656.54</v>
      </c>
      <c r="AD27" s="59">
        <v>5777200</v>
      </c>
      <c r="AE27" s="63">
        <v>57.43</v>
      </c>
      <c r="AF27" s="59">
        <v>1195881</v>
      </c>
      <c r="AG27" s="63">
        <v>95.42</v>
      </c>
      <c r="AH27" s="59">
        <v>2189970</v>
      </c>
      <c r="AI27" s="63">
        <v>231.17</v>
      </c>
      <c r="AJ27" s="59">
        <v>25275907</v>
      </c>
      <c r="AK27" s="63">
        <v>261.57</v>
      </c>
      <c r="AL27" s="59">
        <v>4863746</v>
      </c>
      <c r="AM27" s="63">
        <v>254.41</v>
      </c>
      <c r="AN27" s="59">
        <v>1825601</v>
      </c>
      <c r="AO27" s="63">
        <v>56.7</v>
      </c>
      <c r="AP27" s="59">
        <v>942396</v>
      </c>
      <c r="AQ27" s="63">
        <v>1.07</v>
      </c>
      <c r="AR27" s="59">
        <v>18560</v>
      </c>
    </row>
    <row r="28" spans="1:44" s="58" customFormat="1" ht="18.75" customHeight="1">
      <c r="A28" s="256" t="s">
        <v>28</v>
      </c>
      <c r="B28" s="257"/>
      <c r="C28" s="64">
        <f t="shared" ref="C28:V28" si="0">SUM(C7:C27)</f>
        <v>22374.570000000003</v>
      </c>
      <c r="D28" s="62">
        <f t="shared" si="0"/>
        <v>351988040</v>
      </c>
      <c r="E28" s="64">
        <f t="shared" si="0"/>
        <v>24925.709999999995</v>
      </c>
      <c r="F28" s="62">
        <f t="shared" si="0"/>
        <v>182897170</v>
      </c>
      <c r="G28" s="64">
        <f t="shared" si="0"/>
        <v>22157.5</v>
      </c>
      <c r="H28" s="62">
        <f t="shared" si="0"/>
        <v>141308910</v>
      </c>
      <c r="I28" s="64">
        <f t="shared" si="0"/>
        <v>18814.280000000002</v>
      </c>
      <c r="J28" s="62">
        <f t="shared" si="0"/>
        <v>120108830</v>
      </c>
      <c r="K28" s="64">
        <f t="shared" si="0"/>
        <v>19033.75</v>
      </c>
      <c r="L28" s="62">
        <f t="shared" si="0"/>
        <v>116075210</v>
      </c>
      <c r="M28" s="64">
        <f t="shared" si="0"/>
        <v>17558.2</v>
      </c>
      <c r="N28" s="62">
        <f t="shared" si="0"/>
        <v>118280780</v>
      </c>
      <c r="O28" s="64">
        <f t="shared" si="0"/>
        <v>16114.89</v>
      </c>
      <c r="P28" s="62">
        <f t="shared" si="0"/>
        <v>140902430</v>
      </c>
      <c r="Q28" s="64">
        <f t="shared" si="0"/>
        <v>14634.119999999999</v>
      </c>
      <c r="R28" s="62">
        <f t="shared" si="0"/>
        <v>182990080</v>
      </c>
      <c r="S28" s="64">
        <f t="shared" si="0"/>
        <v>13051.039999999997</v>
      </c>
      <c r="T28" s="62">
        <f t="shared" si="0"/>
        <v>168288880</v>
      </c>
      <c r="U28" s="64">
        <f t="shared" si="0"/>
        <v>12826.550000000003</v>
      </c>
      <c r="V28" s="62">
        <f t="shared" si="0"/>
        <v>152471960</v>
      </c>
      <c r="W28" s="64">
        <v>14077.28</v>
      </c>
      <c r="X28" s="62">
        <v>199313710</v>
      </c>
      <c r="Y28" s="64">
        <v>14200.58</v>
      </c>
      <c r="Z28" s="62">
        <v>285269160</v>
      </c>
      <c r="AA28" s="64">
        <v>10694.63</v>
      </c>
      <c r="AB28" s="62">
        <v>248270570</v>
      </c>
      <c r="AC28" s="64">
        <v>12659.06</v>
      </c>
      <c r="AD28" s="62">
        <v>277325910</v>
      </c>
      <c r="AE28" s="64">
        <v>13431.77</v>
      </c>
      <c r="AF28" s="62">
        <v>404628680</v>
      </c>
      <c r="AG28" s="64">
        <v>13623.59</v>
      </c>
      <c r="AH28" s="62">
        <v>513874600</v>
      </c>
      <c r="AI28" s="64">
        <v>12198.8</v>
      </c>
      <c r="AJ28" s="62">
        <v>490173740</v>
      </c>
      <c r="AK28" s="64">
        <v>11640.16</v>
      </c>
      <c r="AL28" s="62">
        <v>308867340</v>
      </c>
      <c r="AM28" s="64">
        <v>11713.78</v>
      </c>
      <c r="AN28" s="62">
        <v>200952476</v>
      </c>
      <c r="AO28" s="64">
        <v>9819.64</v>
      </c>
      <c r="AP28" s="62">
        <v>145540703</v>
      </c>
      <c r="AQ28" s="64">
        <v>8488.44</v>
      </c>
      <c r="AR28" s="62">
        <v>120800190</v>
      </c>
    </row>
    <row r="29" spans="1:44" s="56" customFormat="1" ht="18.75" customHeight="1">
      <c r="A29" s="55" t="s">
        <v>23</v>
      </c>
    </row>
    <row r="30" spans="1:44" s="56" customFormat="1" ht="18.75" customHeight="1">
      <c r="A30" s="93" t="s">
        <v>54</v>
      </c>
    </row>
    <row r="31" spans="1:44" s="56" customFormat="1" ht="18.75" customHeight="1">
      <c r="A31" s="74" t="s">
        <v>104</v>
      </c>
    </row>
    <row r="32" spans="1:44" ht="18" customHeight="1">
      <c r="A32" s="104" t="s">
        <v>105</v>
      </c>
    </row>
  </sheetData>
  <sortState ref="B7:AR26">
    <sortCondition descending="1" ref="AR7:AR26"/>
  </sortState>
  <mergeCells count="27">
    <mergeCell ref="A2:AR2"/>
    <mergeCell ref="AM5:AN5"/>
    <mergeCell ref="AO5:AP5"/>
    <mergeCell ref="A27:B27"/>
    <mergeCell ref="A28:B28"/>
    <mergeCell ref="AQ5:AR5"/>
    <mergeCell ref="A3:AR3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Y5:Z5"/>
    <mergeCell ref="A5:A6"/>
    <mergeCell ref="B5:B6"/>
    <mergeCell ref="C5:D5"/>
    <mergeCell ref="E5:F5"/>
    <mergeCell ref="G5:H5"/>
    <mergeCell ref="I5:J5"/>
    <mergeCell ref="K5:L5"/>
    <mergeCell ref="M5:N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3" orientation="landscape" r:id="rId1"/>
  <headerFooter alignWithMargins="0"/>
  <colBreaks count="1" manualBreakCount="1">
    <brk id="25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view="pageBreakPreview" zoomScaleSheetLayoutView="100" workbookViewId="0">
      <selection activeCell="A2" sqref="A2:D2"/>
    </sheetView>
  </sheetViews>
  <sheetFormatPr defaultColWidth="7" defaultRowHeight="14.25"/>
  <cols>
    <col min="1" max="4" width="22.6640625" style="2" customWidth="1"/>
    <col min="5" max="16384" width="7" style="2"/>
  </cols>
  <sheetData>
    <row r="1" spans="1:4" s="10" customFormat="1" ht="18.75" customHeight="1"/>
    <row r="2" spans="1:4" s="10" customFormat="1" ht="18.75" customHeight="1">
      <c r="A2" s="265" t="s">
        <v>43</v>
      </c>
      <c r="B2" s="265"/>
      <c r="C2" s="265"/>
      <c r="D2" s="265"/>
    </row>
    <row r="3" spans="1:4" s="10" customFormat="1" ht="18.75" customHeight="1">
      <c r="A3" s="265" t="s">
        <v>58</v>
      </c>
      <c r="B3" s="265"/>
      <c r="C3" s="265"/>
      <c r="D3" s="265"/>
    </row>
    <row r="4" spans="1:4" s="10" customFormat="1" ht="18.75" customHeight="1">
      <c r="A4" s="11"/>
      <c r="B4" s="11"/>
      <c r="C4" s="11"/>
      <c r="D4" s="11"/>
    </row>
    <row r="5" spans="1:4" s="10" customFormat="1" ht="18.75" customHeight="1">
      <c r="A5" s="268" t="s">
        <v>2</v>
      </c>
      <c r="B5" s="266" t="s">
        <v>67</v>
      </c>
      <c r="C5" s="266" t="s">
        <v>68</v>
      </c>
      <c r="D5" s="266" t="s">
        <v>69</v>
      </c>
    </row>
    <row r="6" spans="1:4" s="10" customFormat="1" ht="18.75" customHeight="1">
      <c r="A6" s="269"/>
      <c r="B6" s="267"/>
      <c r="C6" s="267"/>
      <c r="D6" s="270"/>
    </row>
    <row r="7" spans="1:4" s="10" customFormat="1" ht="18.75" hidden="1" customHeight="1">
      <c r="A7" s="4" t="s">
        <v>16</v>
      </c>
      <c r="B7" s="151">
        <v>913</v>
      </c>
      <c r="C7" s="152">
        <v>7.02</v>
      </c>
      <c r="D7" s="153">
        <v>7688.9375684556398</v>
      </c>
    </row>
    <row r="8" spans="1:4" s="10" customFormat="1" ht="18.75" hidden="1" customHeight="1">
      <c r="A8" s="4">
        <v>1991</v>
      </c>
      <c r="B8" s="151">
        <v>3759.3</v>
      </c>
      <c r="C8" s="152">
        <v>10.83</v>
      </c>
      <c r="D8" s="153">
        <v>2880.8554784135345</v>
      </c>
    </row>
    <row r="9" spans="1:4" s="10" customFormat="1" ht="18.75" hidden="1" customHeight="1">
      <c r="A9" s="4">
        <v>1992</v>
      </c>
      <c r="B9" s="151">
        <v>2506.8000000000002</v>
      </c>
      <c r="C9" s="152">
        <v>6.74</v>
      </c>
      <c r="D9" s="153">
        <v>2688.6867719802135</v>
      </c>
    </row>
    <row r="10" spans="1:4" s="10" customFormat="1" ht="18.75" hidden="1" customHeight="1">
      <c r="A10" s="4">
        <v>1993</v>
      </c>
      <c r="B10" s="151">
        <v>2684</v>
      </c>
      <c r="C10" s="152">
        <v>8.7799999999999994</v>
      </c>
      <c r="D10" s="153">
        <v>3271.2369597615493</v>
      </c>
    </row>
    <row r="11" spans="1:4" s="10" customFormat="1" ht="18.75" hidden="1" customHeight="1">
      <c r="A11" s="4">
        <v>1994</v>
      </c>
      <c r="B11" s="151">
        <v>1500.5</v>
      </c>
      <c r="C11" s="152">
        <v>4.7</v>
      </c>
      <c r="D11" s="153">
        <v>3132.2892369210263</v>
      </c>
    </row>
    <row r="12" spans="1:4" s="10" customFormat="1" ht="18.75" hidden="1" customHeight="1">
      <c r="A12" s="4" t="s">
        <v>10</v>
      </c>
      <c r="B12" s="18">
        <v>1307.56</v>
      </c>
      <c r="C12" s="154">
        <v>9.57</v>
      </c>
      <c r="D12" s="153">
        <v>6780</v>
      </c>
    </row>
    <row r="13" spans="1:4" s="10" customFormat="1" ht="18.75" hidden="1" customHeight="1">
      <c r="A13" s="4" t="s">
        <v>11</v>
      </c>
      <c r="B13" s="18">
        <v>1258.9000000000001</v>
      </c>
      <c r="C13" s="154">
        <v>7.9</v>
      </c>
      <c r="D13" s="153">
        <v>6226.5</v>
      </c>
    </row>
    <row r="14" spans="1:4" s="10" customFormat="1" ht="18.75" hidden="1" customHeight="1">
      <c r="A14" s="4" t="s">
        <v>12</v>
      </c>
      <c r="B14" s="18">
        <v>1280.4000000000001</v>
      </c>
      <c r="C14" s="154">
        <v>11.5</v>
      </c>
      <c r="D14" s="153">
        <v>11572.9</v>
      </c>
    </row>
    <row r="15" spans="1:4" s="10" customFormat="1" ht="18.75" hidden="1" customHeight="1">
      <c r="A15" s="4">
        <v>1998</v>
      </c>
      <c r="B15" s="18">
        <v>878.2</v>
      </c>
      <c r="C15" s="154">
        <v>16.7</v>
      </c>
      <c r="D15" s="153">
        <v>19016.169437485765</v>
      </c>
    </row>
    <row r="16" spans="1:4" s="10" customFormat="1" ht="18.75" hidden="1" customHeight="1">
      <c r="A16" s="4" t="s">
        <v>18</v>
      </c>
      <c r="B16" s="151">
        <v>1499.11</v>
      </c>
      <c r="C16" s="154">
        <v>23.44</v>
      </c>
      <c r="D16" s="153">
        <v>15635.943993436107</v>
      </c>
    </row>
    <row r="17" spans="1:4" s="10" customFormat="1" ht="18.75" hidden="1" customHeight="1">
      <c r="A17" s="4" t="s">
        <v>19</v>
      </c>
      <c r="B17" s="151">
        <v>2550.6999999999998</v>
      </c>
      <c r="C17" s="154">
        <v>35</v>
      </c>
      <c r="D17" s="153">
        <v>13721.723448465127</v>
      </c>
    </row>
    <row r="18" spans="1:4" s="10" customFormat="1" ht="18.75" hidden="1" customHeight="1">
      <c r="A18" s="4" t="s">
        <v>20</v>
      </c>
      <c r="B18" s="151">
        <v>2399.5300000000002</v>
      </c>
      <c r="C18" s="154">
        <v>16.579999999999998</v>
      </c>
      <c r="D18" s="153">
        <v>6909.6864802690507</v>
      </c>
    </row>
    <row r="19" spans="1:4" s="10" customFormat="1" ht="18.75" hidden="1" customHeight="1">
      <c r="A19" s="4" t="s">
        <v>21</v>
      </c>
      <c r="B19" s="151">
        <v>2705.28</v>
      </c>
      <c r="C19" s="154">
        <v>16.260000000000002</v>
      </c>
      <c r="D19" s="153">
        <v>6010.4684173172463</v>
      </c>
    </row>
    <row r="20" spans="1:4" s="10" customFormat="1" ht="18.75" hidden="1" customHeight="1">
      <c r="A20" s="4" t="s">
        <v>22</v>
      </c>
      <c r="B20" s="18">
        <v>2774.74</v>
      </c>
      <c r="C20" s="155">
        <v>17.5</v>
      </c>
      <c r="D20" s="118">
        <v>6306.897222802857</v>
      </c>
    </row>
    <row r="21" spans="1:4" s="10" customFormat="1" ht="18.75" hidden="1" customHeight="1">
      <c r="A21" s="4">
        <v>2004</v>
      </c>
      <c r="B21" s="18">
        <v>4469.24</v>
      </c>
      <c r="C21" s="155">
        <v>25.85</v>
      </c>
      <c r="D21" s="118">
        <v>5783.9811690578272</v>
      </c>
    </row>
    <row r="22" spans="1:4" s="10" customFormat="1" ht="18.75" hidden="1" customHeight="1">
      <c r="A22" s="4">
        <v>2005</v>
      </c>
      <c r="B22" s="18">
        <v>4896.74</v>
      </c>
      <c r="C22" s="155">
        <v>29.84</v>
      </c>
      <c r="D22" s="118">
        <v>6093.8501942108423</v>
      </c>
    </row>
    <row r="23" spans="1:4" s="10" customFormat="1" ht="18.75" hidden="1" customHeight="1">
      <c r="A23" s="4">
        <v>2006</v>
      </c>
      <c r="B23" s="18">
        <v>7456.05</v>
      </c>
      <c r="C23" s="155">
        <v>55.76</v>
      </c>
      <c r="D23" s="118">
        <v>7478.490621709886</v>
      </c>
    </row>
    <row r="24" spans="1:4" s="10" customFormat="1" ht="18.75" hidden="1" customHeight="1">
      <c r="A24" s="4">
        <v>2007</v>
      </c>
      <c r="B24" s="18">
        <v>3846.76</v>
      </c>
      <c r="C24" s="155">
        <v>46.39</v>
      </c>
      <c r="D24" s="118">
        <v>12059.499422890951</v>
      </c>
    </row>
    <row r="25" spans="1:4" s="10" customFormat="1" ht="18.75" hidden="1" customHeight="1">
      <c r="A25" s="4">
        <v>2008</v>
      </c>
      <c r="B25" s="18">
        <v>2636.56</v>
      </c>
      <c r="C25" s="155">
        <v>31.23</v>
      </c>
      <c r="D25" s="118">
        <v>11844.979822192554</v>
      </c>
    </row>
    <row r="26" spans="1:4" s="10" customFormat="1" ht="18.75" hidden="1" customHeight="1">
      <c r="A26" s="4">
        <v>2009</v>
      </c>
      <c r="B26" s="18">
        <v>5379.16</v>
      </c>
      <c r="C26" s="155">
        <v>54.2</v>
      </c>
      <c r="D26" s="118">
        <v>10075.922634760818</v>
      </c>
    </row>
    <row r="27" spans="1:4" s="10" customFormat="1" ht="18.75" customHeight="1">
      <c r="A27" s="12">
        <v>2010</v>
      </c>
      <c r="B27" s="18">
        <v>5654.76</v>
      </c>
      <c r="C27" s="152">
        <v>73.38</v>
      </c>
      <c r="D27" s="153">
        <v>12976.678055302082</v>
      </c>
    </row>
    <row r="28" spans="1:4" s="10" customFormat="1" ht="18.75" customHeight="1">
      <c r="A28" s="4">
        <v>2011</v>
      </c>
      <c r="B28" s="18">
        <v>4397.8999999999996</v>
      </c>
      <c r="C28" s="155">
        <v>69.400000000000006</v>
      </c>
      <c r="D28" s="118">
        <v>15780.258759862665</v>
      </c>
    </row>
    <row r="29" spans="1:4" s="10" customFormat="1" ht="18.75" customHeight="1">
      <c r="A29" s="12">
        <v>2012</v>
      </c>
      <c r="B29" s="18">
        <v>3656</v>
      </c>
      <c r="C29" s="152">
        <v>75.45</v>
      </c>
      <c r="D29" s="153">
        <v>20637.308533916846</v>
      </c>
    </row>
    <row r="30" spans="1:4" s="10" customFormat="1" ht="18.75" customHeight="1">
      <c r="A30" s="12">
        <v>2013</v>
      </c>
      <c r="B30" s="18">
        <v>3168.86</v>
      </c>
      <c r="C30" s="152">
        <v>69.38</v>
      </c>
      <c r="D30" s="153">
        <v>21895.549188036075</v>
      </c>
    </row>
    <row r="31" spans="1:4" s="10" customFormat="1" ht="18.75" customHeight="1">
      <c r="A31" s="12">
        <v>2014</v>
      </c>
      <c r="B31" s="5">
        <v>3442.66</v>
      </c>
      <c r="C31" s="130">
        <v>92.33</v>
      </c>
      <c r="D31" s="153">
        <v>26819.366420151862</v>
      </c>
    </row>
    <row r="32" spans="1:4" s="10" customFormat="1" ht="18.75" customHeight="1">
      <c r="A32" s="133">
        <v>2015</v>
      </c>
      <c r="B32" s="5">
        <v>2699.98</v>
      </c>
      <c r="C32" s="130">
        <v>111.62</v>
      </c>
      <c r="D32" s="153">
        <v>41341.449999999997</v>
      </c>
    </row>
    <row r="33" spans="1:4" s="10" customFormat="1" ht="18.75" customHeight="1">
      <c r="A33" s="133">
        <v>2016</v>
      </c>
      <c r="B33" s="5">
        <v>2943.58</v>
      </c>
      <c r="C33" s="130">
        <v>138.65179000000001</v>
      </c>
      <c r="D33" s="153">
        <v>47103.115933659014</v>
      </c>
    </row>
    <row r="34" spans="1:4" s="10" customFormat="1" ht="18.75" customHeight="1">
      <c r="A34" s="133">
        <v>2017</v>
      </c>
      <c r="B34" s="5">
        <v>2858.09</v>
      </c>
      <c r="C34" s="130">
        <v>76.688000000000002</v>
      </c>
      <c r="D34" s="153">
        <v>26832.13</v>
      </c>
    </row>
    <row r="35" spans="1:4" s="10" customFormat="1" ht="18.75" customHeight="1">
      <c r="A35" s="133">
        <v>2018</v>
      </c>
      <c r="B35" s="5">
        <v>2565.29</v>
      </c>
      <c r="C35" s="130">
        <v>47.566969999999998</v>
      </c>
      <c r="D35" s="153">
        <v>18540</v>
      </c>
    </row>
    <row r="36" spans="1:4" s="10" customFormat="1" ht="18.75" customHeight="1">
      <c r="A36" s="133" t="s">
        <v>127</v>
      </c>
      <c r="B36" s="5">
        <v>2840.05</v>
      </c>
      <c r="C36" s="130">
        <v>49.582169999999998</v>
      </c>
      <c r="D36" s="153">
        <v>17460</v>
      </c>
    </row>
    <row r="37" spans="1:4" s="10" customFormat="1" ht="18.75" customHeight="1">
      <c r="A37" s="156" t="s">
        <v>128</v>
      </c>
      <c r="B37" s="111">
        <v>2201.29</v>
      </c>
      <c r="C37" s="143">
        <v>37.8461</v>
      </c>
      <c r="D37" s="157">
        <v>17190</v>
      </c>
    </row>
    <row r="38" spans="1:4" s="10" customFormat="1" ht="18.75" customHeight="1">
      <c r="A38" s="68" t="s">
        <v>23</v>
      </c>
    </row>
    <row r="39" spans="1:4" s="10" customFormat="1" ht="18.75" customHeight="1">
      <c r="A39" s="45" t="s">
        <v>54</v>
      </c>
      <c r="C39" s="67"/>
    </row>
    <row r="40" spans="1:4" s="10" customFormat="1" ht="18.75" customHeight="1">
      <c r="A40" s="10" t="s">
        <v>106</v>
      </c>
      <c r="C40" s="105"/>
    </row>
    <row r="41" spans="1:4" ht="13.5" customHeight="1">
      <c r="C41" s="65"/>
    </row>
    <row r="48" spans="1:4">
      <c r="A48" s="66"/>
    </row>
    <row r="50" spans="1:4">
      <c r="A50" s="66"/>
      <c r="B50" s="3"/>
      <c r="C50" s="3"/>
      <c r="D50" s="3"/>
    </row>
    <row r="53" spans="1:4">
      <c r="A53" s="66"/>
    </row>
  </sheetData>
  <mergeCells count="6">
    <mergeCell ref="A2:D2"/>
    <mergeCell ref="A3:D3"/>
    <mergeCell ref="B5:B6"/>
    <mergeCell ref="C5:C6"/>
    <mergeCell ref="A5:A6"/>
    <mergeCell ref="D5:D6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  <rowBreaks count="1" manualBreakCount="1">
    <brk id="43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2"/>
  <sheetViews>
    <sheetView view="pageBreakPreview" zoomScaleNormal="100" zoomScaleSheetLayoutView="100" workbookViewId="0">
      <pane xSplit="2" topLeftCell="AA1" activePane="topRight" state="frozen"/>
      <selection activeCell="D35" sqref="D35"/>
      <selection pane="topRight" activeCell="AF12" sqref="AF12"/>
    </sheetView>
  </sheetViews>
  <sheetFormatPr defaultColWidth="9.1640625" defaultRowHeight="18" customHeight="1"/>
  <cols>
    <col min="1" max="1" width="10" style="54" customWidth="1"/>
    <col min="2" max="2" width="16.5" style="54" customWidth="1"/>
    <col min="3" max="3" width="14" style="54" hidden="1" customWidth="1"/>
    <col min="4" max="4" width="17" style="54" hidden="1" customWidth="1"/>
    <col min="5" max="5" width="14" style="54" hidden="1" customWidth="1"/>
    <col min="6" max="6" width="17" style="54" hidden="1" customWidth="1"/>
    <col min="7" max="7" width="14" style="54" hidden="1" customWidth="1"/>
    <col min="8" max="8" width="17" style="54" hidden="1" customWidth="1"/>
    <col min="9" max="9" width="14" style="54" hidden="1" customWidth="1"/>
    <col min="10" max="10" width="17" style="54" hidden="1" customWidth="1"/>
    <col min="11" max="11" width="14" style="54" hidden="1" customWidth="1"/>
    <col min="12" max="12" width="17" style="54" hidden="1" customWidth="1"/>
    <col min="13" max="13" width="14" style="54" hidden="1" customWidth="1"/>
    <col min="14" max="14" width="17" style="54" hidden="1" customWidth="1"/>
    <col min="15" max="15" width="14" style="54" hidden="1" customWidth="1"/>
    <col min="16" max="16" width="17" style="54" hidden="1" customWidth="1"/>
    <col min="17" max="17" width="14" style="54" hidden="1" customWidth="1"/>
    <col min="18" max="18" width="17" style="54" hidden="1" customWidth="1"/>
    <col min="19" max="19" width="14" style="54" hidden="1" customWidth="1"/>
    <col min="20" max="20" width="17" style="54" hidden="1" customWidth="1"/>
    <col min="21" max="21" width="14" style="54" hidden="1" customWidth="1"/>
    <col min="22" max="22" width="17" style="54" hidden="1" customWidth="1"/>
    <col min="23" max="23" width="14.1640625" style="54" bestFit="1" customWidth="1"/>
    <col min="24" max="24" width="17.5" style="54" bestFit="1" customWidth="1"/>
    <col min="25" max="25" width="14.1640625" style="54" bestFit="1" customWidth="1"/>
    <col min="26" max="26" width="17.5" style="54" bestFit="1" customWidth="1"/>
    <col min="27" max="27" width="14.1640625" style="54" bestFit="1" customWidth="1"/>
    <col min="28" max="28" width="17.5" style="54" bestFit="1" customWidth="1"/>
    <col min="29" max="29" width="14.1640625" style="54" bestFit="1" customWidth="1"/>
    <col min="30" max="30" width="17.5" style="54" bestFit="1" customWidth="1"/>
    <col min="31" max="31" width="14.1640625" style="54" bestFit="1" customWidth="1"/>
    <col min="32" max="32" width="17.5" style="54" bestFit="1" customWidth="1"/>
    <col min="33" max="33" width="14.1640625" style="54" bestFit="1" customWidth="1"/>
    <col min="34" max="34" width="19" style="54" bestFit="1" customWidth="1"/>
    <col min="35" max="35" width="14.1640625" style="54" customWidth="1"/>
    <col min="36" max="36" width="19" style="54" bestFit="1" customWidth="1"/>
    <col min="37" max="37" width="14.1640625" style="54" customWidth="1"/>
    <col min="38" max="38" width="17.5" style="54" bestFit="1" customWidth="1"/>
    <col min="39" max="39" width="14.1640625" style="54" bestFit="1" customWidth="1"/>
    <col min="40" max="40" width="17.5" style="54" bestFit="1" customWidth="1"/>
    <col min="41" max="41" width="14.1640625" style="54" bestFit="1" customWidth="1"/>
    <col min="42" max="42" width="17.5" style="54" bestFit="1" customWidth="1"/>
    <col min="43" max="43" width="14.1640625" style="54" bestFit="1" customWidth="1"/>
    <col min="44" max="44" width="17.5" style="54" bestFit="1" customWidth="1"/>
    <col min="45" max="16384" width="9.1640625" style="54"/>
  </cols>
  <sheetData>
    <row r="1" spans="1:50" ht="18.75" customHeight="1"/>
    <row r="2" spans="1:50" s="48" customFormat="1" ht="18.75" customHeight="1">
      <c r="A2" s="262" t="s">
        <v>73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110"/>
      <c r="AT2" s="110"/>
      <c r="AU2" s="110"/>
      <c r="AV2" s="110"/>
      <c r="AW2" s="110"/>
      <c r="AX2" s="110"/>
    </row>
    <row r="3" spans="1:50" s="48" customFormat="1" ht="18.75" customHeight="1">
      <c r="A3" s="262" t="s">
        <v>101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110"/>
      <c r="AT3" s="110"/>
      <c r="AU3" s="110"/>
      <c r="AV3" s="110"/>
      <c r="AW3" s="110"/>
      <c r="AX3" s="110"/>
    </row>
    <row r="4" spans="1:50" s="48" customFormat="1" ht="18.7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</row>
    <row r="5" spans="1:50" s="49" customFormat="1" ht="18.75" customHeight="1">
      <c r="A5" s="258" t="s">
        <v>70</v>
      </c>
      <c r="B5" s="260" t="s">
        <v>41</v>
      </c>
      <c r="C5" s="256">
        <v>2000</v>
      </c>
      <c r="D5" s="257"/>
      <c r="E5" s="256">
        <v>2001</v>
      </c>
      <c r="F5" s="257"/>
      <c r="G5" s="256">
        <v>2002</v>
      </c>
      <c r="H5" s="257"/>
      <c r="I5" s="256">
        <v>2003</v>
      </c>
      <c r="J5" s="257"/>
      <c r="K5" s="256">
        <v>2004</v>
      </c>
      <c r="L5" s="257"/>
      <c r="M5" s="256">
        <v>2005</v>
      </c>
      <c r="N5" s="257"/>
      <c r="O5" s="256">
        <v>2006</v>
      </c>
      <c r="P5" s="257"/>
      <c r="Q5" s="256">
        <v>2007</v>
      </c>
      <c r="R5" s="257"/>
      <c r="S5" s="256">
        <v>2008</v>
      </c>
      <c r="T5" s="257"/>
      <c r="U5" s="256">
        <v>2009</v>
      </c>
      <c r="V5" s="257"/>
      <c r="W5" s="256">
        <v>2010</v>
      </c>
      <c r="X5" s="257"/>
      <c r="Y5" s="256">
        <v>2011</v>
      </c>
      <c r="Z5" s="257"/>
      <c r="AA5" s="256">
        <v>2012</v>
      </c>
      <c r="AB5" s="257"/>
      <c r="AC5" s="256">
        <v>2013</v>
      </c>
      <c r="AD5" s="257"/>
      <c r="AE5" s="256">
        <v>2014</v>
      </c>
      <c r="AF5" s="257"/>
      <c r="AG5" s="256">
        <v>2015</v>
      </c>
      <c r="AH5" s="257"/>
      <c r="AI5" s="256">
        <v>2016</v>
      </c>
      <c r="AJ5" s="257"/>
      <c r="AK5" s="256">
        <v>2017</v>
      </c>
      <c r="AL5" s="257"/>
      <c r="AM5" s="256">
        <v>2018</v>
      </c>
      <c r="AN5" s="257"/>
      <c r="AO5" s="256" t="s">
        <v>117</v>
      </c>
      <c r="AP5" s="257"/>
      <c r="AQ5" s="256" t="s">
        <v>118</v>
      </c>
      <c r="AR5" s="257"/>
    </row>
    <row r="6" spans="1:50" s="49" customFormat="1" ht="35.25" customHeight="1">
      <c r="A6" s="272"/>
      <c r="B6" s="273"/>
      <c r="C6" s="50" t="s">
        <v>71</v>
      </c>
      <c r="D6" s="50" t="s">
        <v>72</v>
      </c>
      <c r="E6" s="50" t="s">
        <v>71</v>
      </c>
      <c r="F6" s="50" t="s">
        <v>72</v>
      </c>
      <c r="G6" s="50" t="s">
        <v>71</v>
      </c>
      <c r="H6" s="50" t="s">
        <v>72</v>
      </c>
      <c r="I6" s="50" t="s">
        <v>71</v>
      </c>
      <c r="J6" s="50" t="s">
        <v>72</v>
      </c>
      <c r="K6" s="50" t="s">
        <v>71</v>
      </c>
      <c r="L6" s="50" t="s">
        <v>72</v>
      </c>
      <c r="M6" s="50" t="s">
        <v>71</v>
      </c>
      <c r="N6" s="50" t="s">
        <v>72</v>
      </c>
      <c r="O6" s="50" t="s">
        <v>71</v>
      </c>
      <c r="P6" s="50" t="s">
        <v>72</v>
      </c>
      <c r="Q6" s="50" t="s">
        <v>71</v>
      </c>
      <c r="R6" s="50" t="s">
        <v>72</v>
      </c>
      <c r="S6" s="50" t="s">
        <v>71</v>
      </c>
      <c r="T6" s="50" t="s">
        <v>72</v>
      </c>
      <c r="U6" s="50" t="s">
        <v>71</v>
      </c>
      <c r="V6" s="50" t="s">
        <v>72</v>
      </c>
      <c r="W6" s="50" t="s">
        <v>71</v>
      </c>
      <c r="X6" s="50" t="s">
        <v>72</v>
      </c>
      <c r="Y6" s="50" t="s">
        <v>71</v>
      </c>
      <c r="Z6" s="50" t="s">
        <v>72</v>
      </c>
      <c r="AA6" s="50" t="s">
        <v>71</v>
      </c>
      <c r="AB6" s="50" t="s">
        <v>72</v>
      </c>
      <c r="AC6" s="50" t="s">
        <v>71</v>
      </c>
      <c r="AD6" s="50" t="s">
        <v>72</v>
      </c>
      <c r="AE6" s="50" t="s">
        <v>71</v>
      </c>
      <c r="AF6" s="50" t="s">
        <v>72</v>
      </c>
      <c r="AG6" s="50" t="s">
        <v>71</v>
      </c>
      <c r="AH6" s="50" t="s">
        <v>72</v>
      </c>
      <c r="AI6" s="50" t="s">
        <v>71</v>
      </c>
      <c r="AJ6" s="50" t="s">
        <v>72</v>
      </c>
      <c r="AK6" s="50" t="s">
        <v>71</v>
      </c>
      <c r="AL6" s="50" t="s">
        <v>72</v>
      </c>
      <c r="AM6" s="50" t="s">
        <v>71</v>
      </c>
      <c r="AN6" s="50" t="s">
        <v>72</v>
      </c>
      <c r="AO6" s="50" t="s">
        <v>71</v>
      </c>
      <c r="AP6" s="50" t="s">
        <v>72</v>
      </c>
      <c r="AQ6" s="50" t="s">
        <v>71</v>
      </c>
      <c r="AR6" s="50" t="s">
        <v>72</v>
      </c>
    </row>
    <row r="7" spans="1:50" ht="18.75" customHeight="1">
      <c r="A7" s="51">
        <v>1</v>
      </c>
      <c r="B7" s="55" t="s">
        <v>108</v>
      </c>
      <c r="C7" s="101">
        <v>278.38</v>
      </c>
      <c r="D7" s="96">
        <v>5307940</v>
      </c>
      <c r="E7" s="97">
        <v>169.37</v>
      </c>
      <c r="F7" s="96">
        <v>1338010</v>
      </c>
      <c r="G7" s="97">
        <v>311.89</v>
      </c>
      <c r="H7" s="96">
        <v>1729380</v>
      </c>
      <c r="I7" s="97">
        <v>423.06</v>
      </c>
      <c r="J7" s="96">
        <v>2643760</v>
      </c>
      <c r="K7" s="97">
        <v>1228.42</v>
      </c>
      <c r="L7" s="96">
        <v>8018690</v>
      </c>
      <c r="M7" s="97">
        <v>1720.46</v>
      </c>
      <c r="N7" s="96">
        <v>10537710</v>
      </c>
      <c r="O7" s="97">
        <v>3071.01</v>
      </c>
      <c r="P7" s="96">
        <v>18826600</v>
      </c>
      <c r="Q7" s="97">
        <v>1039.6099999999999</v>
      </c>
      <c r="R7" s="96">
        <v>11555800</v>
      </c>
      <c r="S7" s="97">
        <v>602.13</v>
      </c>
      <c r="T7" s="96">
        <v>6475890</v>
      </c>
      <c r="U7" s="97">
        <v>2318.3000000000002</v>
      </c>
      <c r="V7" s="96">
        <v>21537050</v>
      </c>
      <c r="W7" s="97">
        <v>1659.16</v>
      </c>
      <c r="X7" s="96">
        <v>18450120</v>
      </c>
      <c r="Y7" s="97">
        <v>1173.05</v>
      </c>
      <c r="Z7" s="96">
        <v>14369350</v>
      </c>
      <c r="AA7" s="97">
        <v>665.33</v>
      </c>
      <c r="AB7" s="96">
        <v>14578880</v>
      </c>
      <c r="AC7" s="97">
        <v>868.66</v>
      </c>
      <c r="AD7" s="96">
        <v>17641390</v>
      </c>
      <c r="AE7" s="97">
        <v>1714.65</v>
      </c>
      <c r="AF7" s="99">
        <v>42586250</v>
      </c>
      <c r="AG7" s="97">
        <v>1200.5899999999999</v>
      </c>
      <c r="AH7" s="99">
        <v>48017810</v>
      </c>
      <c r="AI7" s="101">
        <v>1643.04</v>
      </c>
      <c r="AJ7" s="100">
        <v>78350080</v>
      </c>
      <c r="AK7" s="101">
        <v>1838.98</v>
      </c>
      <c r="AL7" s="100">
        <v>38181000</v>
      </c>
      <c r="AM7" s="101">
        <v>1315.1</v>
      </c>
      <c r="AN7" s="100">
        <v>21018970</v>
      </c>
      <c r="AO7" s="101">
        <v>1879.09</v>
      </c>
      <c r="AP7" s="100">
        <v>29122350</v>
      </c>
      <c r="AQ7" s="101">
        <v>1110.67</v>
      </c>
      <c r="AR7" s="100">
        <v>14564460</v>
      </c>
    </row>
    <row r="8" spans="1:50" ht="18.75" customHeight="1">
      <c r="A8" s="51">
        <v>2</v>
      </c>
      <c r="B8" s="55" t="s">
        <v>47</v>
      </c>
      <c r="C8" s="97">
        <v>1945.4</v>
      </c>
      <c r="D8" s="96">
        <v>24663680</v>
      </c>
      <c r="E8" s="97">
        <v>1930.95</v>
      </c>
      <c r="F8" s="96">
        <v>12320260</v>
      </c>
      <c r="G8" s="97">
        <v>1992.4</v>
      </c>
      <c r="H8" s="96">
        <v>11303890</v>
      </c>
      <c r="I8" s="97">
        <v>1843.19</v>
      </c>
      <c r="J8" s="96">
        <v>11447910</v>
      </c>
      <c r="K8" s="97">
        <v>2019.7</v>
      </c>
      <c r="L8" s="96">
        <v>9544170</v>
      </c>
      <c r="M8" s="97">
        <v>2082.7600000000002</v>
      </c>
      <c r="N8" s="96">
        <v>11597230</v>
      </c>
      <c r="O8" s="97">
        <v>1848.36</v>
      </c>
      <c r="P8" s="96">
        <v>13552800</v>
      </c>
      <c r="Q8" s="97">
        <v>1164.4000000000001</v>
      </c>
      <c r="R8" s="96">
        <v>14900750</v>
      </c>
      <c r="S8" s="97">
        <v>859.58</v>
      </c>
      <c r="T8" s="96">
        <v>9731100</v>
      </c>
      <c r="U8" s="97">
        <v>1982.77</v>
      </c>
      <c r="V8" s="96">
        <v>19123830</v>
      </c>
      <c r="W8" s="97">
        <v>1930.54</v>
      </c>
      <c r="X8" s="96">
        <v>24595560</v>
      </c>
      <c r="Y8" s="97">
        <v>1868.72</v>
      </c>
      <c r="Z8" s="96">
        <v>30022000</v>
      </c>
      <c r="AA8" s="97">
        <v>1987.4</v>
      </c>
      <c r="AB8" s="96">
        <v>43405250</v>
      </c>
      <c r="AC8" s="97">
        <v>1723.03</v>
      </c>
      <c r="AD8" s="96">
        <v>39597740</v>
      </c>
      <c r="AE8" s="97">
        <v>1259.58</v>
      </c>
      <c r="AF8" s="99">
        <v>38095930</v>
      </c>
      <c r="AG8" s="97">
        <v>1069.8800000000001</v>
      </c>
      <c r="AH8" s="99">
        <v>49002080</v>
      </c>
      <c r="AI8" s="97">
        <v>962.43</v>
      </c>
      <c r="AJ8" s="98">
        <v>45788540</v>
      </c>
      <c r="AK8" s="97">
        <v>663.46</v>
      </c>
      <c r="AL8" s="98">
        <v>25284650</v>
      </c>
      <c r="AM8" s="97">
        <v>751.74</v>
      </c>
      <c r="AN8" s="98">
        <v>15589020</v>
      </c>
      <c r="AO8" s="97">
        <v>513.29999999999995</v>
      </c>
      <c r="AP8" s="98">
        <v>8905850</v>
      </c>
      <c r="AQ8" s="97">
        <v>540.46</v>
      </c>
      <c r="AR8" s="98">
        <v>9218330</v>
      </c>
    </row>
    <row r="9" spans="1:50" ht="18.75" customHeight="1">
      <c r="A9" s="51">
        <v>3</v>
      </c>
      <c r="B9" s="55" t="s">
        <v>46</v>
      </c>
      <c r="C9" s="97">
        <v>143.13</v>
      </c>
      <c r="D9" s="96">
        <v>2708450</v>
      </c>
      <c r="E9" s="97">
        <v>168.93</v>
      </c>
      <c r="F9" s="96">
        <v>1736880</v>
      </c>
      <c r="G9" s="97">
        <v>126.09</v>
      </c>
      <c r="H9" s="96">
        <v>943950</v>
      </c>
      <c r="I9" s="97">
        <v>112.65</v>
      </c>
      <c r="J9" s="96">
        <v>869920</v>
      </c>
      <c r="K9" s="97">
        <v>385.42</v>
      </c>
      <c r="L9" s="96">
        <v>2178360</v>
      </c>
      <c r="M9" s="97">
        <v>248.34</v>
      </c>
      <c r="N9" s="96">
        <v>1689050</v>
      </c>
      <c r="O9" s="97">
        <v>251.78</v>
      </c>
      <c r="P9" s="96">
        <v>2004010</v>
      </c>
      <c r="Q9" s="97">
        <v>361.15</v>
      </c>
      <c r="R9" s="96">
        <v>3407200</v>
      </c>
      <c r="S9" s="97">
        <v>128.81</v>
      </c>
      <c r="T9" s="96">
        <v>1257790</v>
      </c>
      <c r="U9" s="97">
        <v>191.16</v>
      </c>
      <c r="V9" s="96">
        <v>2115180</v>
      </c>
      <c r="W9" s="97">
        <v>169.62</v>
      </c>
      <c r="X9" s="96">
        <v>1870060</v>
      </c>
      <c r="Y9" s="97">
        <v>255.24</v>
      </c>
      <c r="Z9" s="96">
        <v>4029020</v>
      </c>
      <c r="AA9" s="97">
        <v>134.58000000000001</v>
      </c>
      <c r="AB9" s="96">
        <v>2719460</v>
      </c>
      <c r="AC9" s="97">
        <v>173.6</v>
      </c>
      <c r="AD9" s="96">
        <v>3623420</v>
      </c>
      <c r="AE9" s="97">
        <v>287.88</v>
      </c>
      <c r="AF9" s="99">
        <v>6538530</v>
      </c>
      <c r="AG9" s="97">
        <v>270.62</v>
      </c>
      <c r="AH9" s="99">
        <v>9076730</v>
      </c>
      <c r="AI9" s="97">
        <v>152.99</v>
      </c>
      <c r="AJ9" s="98">
        <v>6147070</v>
      </c>
      <c r="AK9" s="97">
        <v>161.63</v>
      </c>
      <c r="AL9" s="98">
        <v>6350380</v>
      </c>
      <c r="AM9" s="97">
        <v>238.57</v>
      </c>
      <c r="AN9" s="98">
        <v>5162010</v>
      </c>
      <c r="AO9" s="97">
        <v>211.52</v>
      </c>
      <c r="AP9" s="98">
        <v>5752000</v>
      </c>
      <c r="AQ9" s="97">
        <v>164.37</v>
      </c>
      <c r="AR9" s="98">
        <v>6293390</v>
      </c>
    </row>
    <row r="10" spans="1:50" ht="18.75" customHeight="1">
      <c r="A10" s="51">
        <v>4</v>
      </c>
      <c r="B10" s="55" t="s">
        <v>100</v>
      </c>
      <c r="C10" s="97"/>
      <c r="D10" s="96"/>
      <c r="E10" s="97"/>
      <c r="F10" s="96"/>
      <c r="G10" s="97"/>
      <c r="H10" s="96"/>
      <c r="I10" s="97"/>
      <c r="J10" s="96"/>
      <c r="K10" s="97"/>
      <c r="L10" s="96"/>
      <c r="M10" s="97"/>
      <c r="N10" s="96"/>
      <c r="O10" s="97"/>
      <c r="P10" s="96"/>
      <c r="Q10" s="97"/>
      <c r="R10" s="96"/>
      <c r="S10" s="97"/>
      <c r="T10" s="96"/>
      <c r="U10" s="97"/>
      <c r="V10" s="96"/>
      <c r="W10" s="97">
        <v>1628.2</v>
      </c>
      <c r="X10" s="96">
        <v>25040360</v>
      </c>
      <c r="Y10" s="97">
        <v>748.84</v>
      </c>
      <c r="Z10" s="96">
        <v>15749620</v>
      </c>
      <c r="AA10" s="97">
        <v>512.44000000000005</v>
      </c>
      <c r="AB10" s="96">
        <v>8442960</v>
      </c>
      <c r="AC10" s="97">
        <v>57.52</v>
      </c>
      <c r="AD10" s="96">
        <v>1249910</v>
      </c>
      <c r="AE10" s="97">
        <v>23.59</v>
      </c>
      <c r="AF10" s="99">
        <v>717830</v>
      </c>
      <c r="AG10" s="97">
        <v>1.96</v>
      </c>
      <c r="AH10" s="99">
        <v>91570</v>
      </c>
      <c r="AI10" s="97">
        <v>34.200000000000003</v>
      </c>
      <c r="AJ10" s="98">
        <v>1768290</v>
      </c>
      <c r="AK10" s="97">
        <v>3.94</v>
      </c>
      <c r="AL10" s="98">
        <v>116730</v>
      </c>
      <c r="AM10" s="97">
        <v>4.79</v>
      </c>
      <c r="AN10" s="98">
        <v>133430</v>
      </c>
      <c r="AO10" s="97">
        <v>18.190000000000001</v>
      </c>
      <c r="AP10" s="98">
        <v>999860</v>
      </c>
      <c r="AQ10" s="97">
        <v>87.71</v>
      </c>
      <c r="AR10" s="98">
        <v>2573690</v>
      </c>
    </row>
    <row r="11" spans="1:50" ht="18.75" customHeight="1">
      <c r="A11" s="51">
        <v>5</v>
      </c>
      <c r="B11" s="55" t="s">
        <v>81</v>
      </c>
      <c r="C11" s="97">
        <v>4.87</v>
      </c>
      <c r="D11" s="96">
        <v>95660</v>
      </c>
      <c r="E11" s="97">
        <v>23.01</v>
      </c>
      <c r="F11" s="96">
        <v>311220</v>
      </c>
      <c r="G11" s="97">
        <v>18.61</v>
      </c>
      <c r="H11" s="96">
        <v>31474</v>
      </c>
      <c r="I11" s="97">
        <v>18.73</v>
      </c>
      <c r="J11" s="96">
        <v>245760</v>
      </c>
      <c r="K11" s="97">
        <v>44.46</v>
      </c>
      <c r="L11" s="96">
        <v>459190</v>
      </c>
      <c r="M11" s="97">
        <v>27.59</v>
      </c>
      <c r="N11" s="96">
        <v>391880</v>
      </c>
      <c r="O11" s="97">
        <v>30.74</v>
      </c>
      <c r="P11" s="96">
        <v>491510</v>
      </c>
      <c r="Q11" s="97">
        <v>52.83</v>
      </c>
      <c r="R11" s="96">
        <v>1065230</v>
      </c>
      <c r="S11" s="97">
        <v>104.9</v>
      </c>
      <c r="T11" s="96">
        <v>893380</v>
      </c>
      <c r="U11" s="97">
        <v>17.34</v>
      </c>
      <c r="V11" s="96">
        <v>41904</v>
      </c>
      <c r="W11" s="97">
        <v>18.440000000000001</v>
      </c>
      <c r="X11" s="96">
        <v>451470</v>
      </c>
      <c r="Y11" s="97">
        <v>18.559999999999999</v>
      </c>
      <c r="Z11" s="96">
        <v>595000</v>
      </c>
      <c r="AA11" s="97">
        <v>24.47</v>
      </c>
      <c r="AB11" s="96">
        <v>789380</v>
      </c>
      <c r="AC11" s="97">
        <v>29.87</v>
      </c>
      <c r="AD11" s="96">
        <v>918560</v>
      </c>
      <c r="AE11" s="97">
        <v>24.71</v>
      </c>
      <c r="AF11" s="99">
        <v>816540</v>
      </c>
      <c r="AG11" s="97">
        <v>25.91</v>
      </c>
      <c r="AH11" s="99">
        <v>1098560</v>
      </c>
      <c r="AI11" s="97">
        <v>11.5</v>
      </c>
      <c r="AJ11" s="98">
        <v>1276830</v>
      </c>
      <c r="AK11" s="97">
        <v>13.13</v>
      </c>
      <c r="AL11" s="98">
        <v>1030680.0000000001</v>
      </c>
      <c r="AM11" s="97">
        <v>26.34</v>
      </c>
      <c r="AN11" s="98">
        <v>1641210</v>
      </c>
      <c r="AO11" s="97">
        <v>18.989999999999998</v>
      </c>
      <c r="AP11" s="98">
        <v>1383930</v>
      </c>
      <c r="AQ11" s="97">
        <v>23.75</v>
      </c>
      <c r="AR11" s="98">
        <v>1518250</v>
      </c>
    </row>
    <row r="12" spans="1:50" ht="18.75" customHeight="1">
      <c r="A12" s="51">
        <v>6</v>
      </c>
      <c r="B12" s="55" t="s">
        <v>122</v>
      </c>
      <c r="C12" s="97"/>
      <c r="D12" s="96"/>
      <c r="E12" s="97"/>
      <c r="F12" s="96"/>
      <c r="G12" s="97"/>
      <c r="H12" s="96"/>
      <c r="I12" s="97"/>
      <c r="J12" s="96"/>
      <c r="K12" s="97"/>
      <c r="L12" s="96"/>
      <c r="M12" s="97"/>
      <c r="N12" s="96"/>
      <c r="O12" s="97"/>
      <c r="P12" s="96"/>
      <c r="Q12" s="97"/>
      <c r="R12" s="96"/>
      <c r="S12" s="97"/>
      <c r="T12" s="96"/>
      <c r="U12" s="97"/>
      <c r="V12" s="96"/>
      <c r="W12" s="97">
        <v>10.44</v>
      </c>
      <c r="X12" s="96">
        <v>156150</v>
      </c>
      <c r="Y12" s="146" t="s">
        <v>84</v>
      </c>
      <c r="Z12" s="147" t="s">
        <v>84</v>
      </c>
      <c r="AA12" s="97">
        <v>26.52</v>
      </c>
      <c r="AB12" s="96">
        <v>543970</v>
      </c>
      <c r="AC12" s="97">
        <v>15.13</v>
      </c>
      <c r="AD12" s="96">
        <v>354690</v>
      </c>
      <c r="AE12" s="97">
        <v>25.62</v>
      </c>
      <c r="AF12" s="99">
        <v>775340</v>
      </c>
      <c r="AG12" s="97">
        <v>34.4</v>
      </c>
      <c r="AH12" s="99">
        <v>466250</v>
      </c>
      <c r="AI12" s="97">
        <v>40.799999999999997</v>
      </c>
      <c r="AJ12" s="98">
        <v>585210</v>
      </c>
      <c r="AK12" s="97">
        <v>13.6</v>
      </c>
      <c r="AL12" s="98">
        <v>228330</v>
      </c>
      <c r="AM12" s="97">
        <v>13.6</v>
      </c>
      <c r="AN12" s="98">
        <v>182610</v>
      </c>
      <c r="AO12" s="146" t="s">
        <v>84</v>
      </c>
      <c r="AP12" s="148" t="s">
        <v>84</v>
      </c>
      <c r="AQ12" s="97">
        <v>77.61</v>
      </c>
      <c r="AR12" s="98">
        <v>775590</v>
      </c>
    </row>
    <row r="13" spans="1:50" ht="18.75" customHeight="1">
      <c r="A13" s="51">
        <v>7</v>
      </c>
      <c r="B13" s="55" t="s">
        <v>123</v>
      </c>
      <c r="C13" s="97"/>
      <c r="D13" s="96"/>
      <c r="E13" s="97"/>
      <c r="F13" s="96"/>
      <c r="G13" s="97"/>
      <c r="H13" s="96"/>
      <c r="I13" s="97"/>
      <c r="J13" s="96"/>
      <c r="K13" s="97"/>
      <c r="L13" s="96"/>
      <c r="M13" s="97"/>
      <c r="N13" s="96"/>
      <c r="O13" s="97"/>
      <c r="P13" s="96"/>
      <c r="Q13" s="97"/>
      <c r="R13" s="96"/>
      <c r="S13" s="97"/>
      <c r="T13" s="96"/>
      <c r="U13" s="97"/>
      <c r="V13" s="96"/>
      <c r="W13" s="97">
        <v>5.7</v>
      </c>
      <c r="X13" s="96">
        <v>39420</v>
      </c>
      <c r="Y13" s="97">
        <v>0.87</v>
      </c>
      <c r="Z13" s="96">
        <v>10060</v>
      </c>
      <c r="AA13" s="97">
        <v>12.46</v>
      </c>
      <c r="AB13" s="96">
        <v>319120</v>
      </c>
      <c r="AC13" s="97">
        <v>18.600000000000001</v>
      </c>
      <c r="AD13" s="96">
        <v>489430</v>
      </c>
      <c r="AE13" s="97">
        <v>2</v>
      </c>
      <c r="AF13" s="99">
        <v>111220</v>
      </c>
      <c r="AG13" s="97">
        <v>11.29</v>
      </c>
      <c r="AH13" s="99">
        <v>631050</v>
      </c>
      <c r="AI13" s="97">
        <v>11.22</v>
      </c>
      <c r="AJ13" s="98">
        <v>890140</v>
      </c>
      <c r="AK13" s="97">
        <v>8.16</v>
      </c>
      <c r="AL13" s="98">
        <v>548020</v>
      </c>
      <c r="AM13" s="97">
        <v>1.33</v>
      </c>
      <c r="AN13" s="98">
        <v>75270</v>
      </c>
      <c r="AO13" s="97">
        <v>5.46</v>
      </c>
      <c r="AP13" s="98">
        <v>184390</v>
      </c>
      <c r="AQ13" s="97">
        <v>23.09</v>
      </c>
      <c r="AR13" s="98">
        <v>742040</v>
      </c>
    </row>
    <row r="14" spans="1:50" ht="18.75" customHeight="1">
      <c r="A14" s="51">
        <v>8</v>
      </c>
      <c r="B14" s="55" t="s">
        <v>45</v>
      </c>
      <c r="C14" s="97"/>
      <c r="D14" s="96"/>
      <c r="E14" s="97"/>
      <c r="F14" s="96"/>
      <c r="G14" s="97"/>
      <c r="H14" s="96"/>
      <c r="I14" s="97"/>
      <c r="J14" s="96"/>
      <c r="K14" s="97"/>
      <c r="L14" s="96"/>
      <c r="M14" s="97"/>
      <c r="N14" s="96"/>
      <c r="O14" s="97"/>
      <c r="P14" s="96"/>
      <c r="Q14" s="97"/>
      <c r="R14" s="96"/>
      <c r="S14" s="97"/>
      <c r="T14" s="96"/>
      <c r="U14" s="97"/>
      <c r="V14" s="96"/>
      <c r="W14" s="97">
        <v>0.89</v>
      </c>
      <c r="X14" s="96">
        <v>37950</v>
      </c>
      <c r="Y14" s="97">
        <v>3.45</v>
      </c>
      <c r="Z14" s="96">
        <v>14360</v>
      </c>
      <c r="AA14" s="97">
        <v>1.1399999999999999</v>
      </c>
      <c r="AB14" s="96">
        <v>56570</v>
      </c>
      <c r="AC14" s="97">
        <v>0.38</v>
      </c>
      <c r="AD14" s="96">
        <v>17820</v>
      </c>
      <c r="AE14" s="97">
        <v>1.02</v>
      </c>
      <c r="AF14" s="99">
        <v>51250</v>
      </c>
      <c r="AG14" s="97">
        <v>1.41</v>
      </c>
      <c r="AH14" s="99">
        <v>98110</v>
      </c>
      <c r="AI14" s="97">
        <v>1.37</v>
      </c>
      <c r="AJ14" s="98">
        <v>92900</v>
      </c>
      <c r="AK14" s="97">
        <v>31.75</v>
      </c>
      <c r="AL14" s="98">
        <v>711010</v>
      </c>
      <c r="AM14" s="97">
        <v>132.41999999999999</v>
      </c>
      <c r="AN14" s="98">
        <v>1347510</v>
      </c>
      <c r="AO14" s="97">
        <v>3.16</v>
      </c>
      <c r="AP14" s="98">
        <v>210320</v>
      </c>
      <c r="AQ14" s="97">
        <v>28.2</v>
      </c>
      <c r="AR14" s="98">
        <v>339440</v>
      </c>
    </row>
    <row r="15" spans="1:50" ht="18.75" customHeight="1">
      <c r="A15" s="51">
        <v>9</v>
      </c>
      <c r="B15" s="55" t="s">
        <v>116</v>
      </c>
      <c r="C15" s="97">
        <v>4.74</v>
      </c>
      <c r="D15" s="96">
        <v>156330</v>
      </c>
      <c r="E15" s="97">
        <v>4.25</v>
      </c>
      <c r="F15" s="96">
        <v>150920</v>
      </c>
      <c r="G15" s="97">
        <v>59.13</v>
      </c>
      <c r="H15" s="96">
        <v>378040</v>
      </c>
      <c r="I15" s="97">
        <v>14.07</v>
      </c>
      <c r="J15" s="96">
        <v>287260</v>
      </c>
      <c r="K15" s="97">
        <v>13.28</v>
      </c>
      <c r="L15" s="96">
        <v>210250</v>
      </c>
      <c r="M15" s="97">
        <v>19.23</v>
      </c>
      <c r="N15" s="96">
        <v>253170</v>
      </c>
      <c r="O15" s="97">
        <v>18.600000000000001</v>
      </c>
      <c r="P15" s="96">
        <v>213290</v>
      </c>
      <c r="Q15" s="97">
        <v>30.51</v>
      </c>
      <c r="R15" s="96">
        <v>366880</v>
      </c>
      <c r="S15" s="97">
        <v>19.579999999999998</v>
      </c>
      <c r="T15" s="96">
        <v>319510</v>
      </c>
      <c r="U15" s="97">
        <v>19.52</v>
      </c>
      <c r="V15" s="96">
        <v>355460</v>
      </c>
      <c r="W15" s="97" t="s">
        <v>84</v>
      </c>
      <c r="X15" s="96" t="s">
        <v>84</v>
      </c>
      <c r="Y15" s="97" t="s">
        <v>84</v>
      </c>
      <c r="Z15" s="96" t="s">
        <v>84</v>
      </c>
      <c r="AA15" s="97">
        <v>24.05</v>
      </c>
      <c r="AB15" s="96">
        <v>53920</v>
      </c>
      <c r="AC15" s="97" t="s">
        <v>84</v>
      </c>
      <c r="AD15" s="96" t="s">
        <v>84</v>
      </c>
      <c r="AE15" s="97">
        <v>4</v>
      </c>
      <c r="AF15" s="99">
        <v>128860</v>
      </c>
      <c r="AG15" s="97" t="s">
        <v>84</v>
      </c>
      <c r="AH15" s="99" t="s">
        <v>84</v>
      </c>
      <c r="AI15" s="97" t="s">
        <v>84</v>
      </c>
      <c r="AJ15" s="98" t="s">
        <v>84</v>
      </c>
      <c r="AK15" s="97" t="s">
        <v>84</v>
      </c>
      <c r="AL15" s="98" t="s">
        <v>84</v>
      </c>
      <c r="AM15" s="97" t="s">
        <v>84</v>
      </c>
      <c r="AN15" s="98" t="s">
        <v>84</v>
      </c>
      <c r="AO15" s="97">
        <v>60.73</v>
      </c>
      <c r="AP15" s="98">
        <v>308860</v>
      </c>
      <c r="AQ15" s="97">
        <v>51.6</v>
      </c>
      <c r="AR15" s="98">
        <v>309730</v>
      </c>
    </row>
    <row r="16" spans="1:50" ht="18.75" customHeight="1">
      <c r="A16" s="51">
        <v>10</v>
      </c>
      <c r="B16" s="55" t="s">
        <v>88</v>
      </c>
      <c r="C16" s="97"/>
      <c r="D16" s="96"/>
      <c r="E16" s="97"/>
      <c r="F16" s="96"/>
      <c r="G16" s="97"/>
      <c r="H16" s="96"/>
      <c r="I16" s="97"/>
      <c r="J16" s="96"/>
      <c r="K16" s="97"/>
      <c r="L16" s="96"/>
      <c r="M16" s="97"/>
      <c r="N16" s="96"/>
      <c r="O16" s="97"/>
      <c r="P16" s="96"/>
      <c r="Q16" s="97"/>
      <c r="R16" s="96"/>
      <c r="S16" s="97"/>
      <c r="T16" s="96"/>
      <c r="U16" s="97"/>
      <c r="V16" s="96"/>
      <c r="W16" s="97">
        <v>0.57999999999999996</v>
      </c>
      <c r="X16" s="96">
        <v>3200</v>
      </c>
      <c r="Y16" s="97">
        <v>3.44</v>
      </c>
      <c r="Z16" s="96">
        <v>6960</v>
      </c>
      <c r="AA16" s="97">
        <v>8.61</v>
      </c>
      <c r="AB16" s="96">
        <v>47620</v>
      </c>
      <c r="AC16" s="97">
        <v>0.16</v>
      </c>
      <c r="AD16" s="96">
        <v>650</v>
      </c>
      <c r="AE16" s="97">
        <v>10.19</v>
      </c>
      <c r="AF16" s="99">
        <v>129960</v>
      </c>
      <c r="AG16" s="97">
        <v>2.37</v>
      </c>
      <c r="AH16" s="99">
        <v>40530</v>
      </c>
      <c r="AI16" s="97">
        <v>0.3</v>
      </c>
      <c r="AJ16" s="98">
        <v>8060</v>
      </c>
      <c r="AK16" s="97">
        <v>0.01</v>
      </c>
      <c r="AL16" s="98">
        <v>690</v>
      </c>
      <c r="AM16" s="97">
        <v>0.08</v>
      </c>
      <c r="AN16" s="98">
        <v>1640</v>
      </c>
      <c r="AO16" s="97">
        <v>0.18</v>
      </c>
      <c r="AP16" s="98">
        <v>6180</v>
      </c>
      <c r="AQ16" s="97">
        <v>36.96</v>
      </c>
      <c r="AR16" s="98">
        <v>116550</v>
      </c>
    </row>
    <row r="17" spans="1:44" ht="18.75" customHeight="1">
      <c r="A17" s="102"/>
      <c r="B17" s="54" t="s">
        <v>53</v>
      </c>
      <c r="C17" s="97">
        <v>24.779999999999745</v>
      </c>
      <c r="D17" s="96">
        <v>283440</v>
      </c>
      <c r="E17" s="97">
        <v>30.380000000000109</v>
      </c>
      <c r="F17" s="96">
        <v>186720</v>
      </c>
      <c r="G17" s="97">
        <v>14.959999999999582</v>
      </c>
      <c r="H17" s="96">
        <v>451036</v>
      </c>
      <c r="I17" s="97">
        <v>51.069999999999254</v>
      </c>
      <c r="J17" s="96">
        <v>187820</v>
      </c>
      <c r="K17" s="97">
        <v>92.760000000000218</v>
      </c>
      <c r="L17" s="96">
        <v>461280</v>
      </c>
      <c r="M17" s="97">
        <v>129.42999999999938</v>
      </c>
      <c r="N17" s="96">
        <v>486640</v>
      </c>
      <c r="O17" s="97">
        <v>105.11000000000058</v>
      </c>
      <c r="P17" s="96">
        <v>1472940</v>
      </c>
      <c r="Q17" s="97">
        <v>55.4699999999998</v>
      </c>
      <c r="R17" s="96">
        <v>580810</v>
      </c>
      <c r="S17" s="97">
        <v>29.230000000000018</v>
      </c>
      <c r="T17" s="96">
        <v>2377237</v>
      </c>
      <c r="U17" s="97">
        <v>72.619999999998981</v>
      </c>
      <c r="V17" s="96">
        <v>1032799</v>
      </c>
      <c r="W17" s="97">
        <v>231.19</v>
      </c>
      <c r="X17" s="96">
        <v>2733710</v>
      </c>
      <c r="Y17" s="97">
        <v>325.73</v>
      </c>
      <c r="Z17" s="96">
        <v>4598980</v>
      </c>
      <c r="AA17" s="97">
        <v>259</v>
      </c>
      <c r="AB17" s="96">
        <v>4490740</v>
      </c>
      <c r="AC17" s="97">
        <v>281.91000000000003</v>
      </c>
      <c r="AD17" s="96">
        <v>5490320</v>
      </c>
      <c r="AE17" s="97">
        <v>89.42</v>
      </c>
      <c r="AF17" s="96">
        <v>2378250</v>
      </c>
      <c r="AG17" s="97">
        <v>81.55</v>
      </c>
      <c r="AH17" s="96">
        <v>3098410</v>
      </c>
      <c r="AI17" s="149">
        <v>85.73</v>
      </c>
      <c r="AJ17" s="150">
        <v>3744670</v>
      </c>
      <c r="AK17" s="149">
        <v>123.43</v>
      </c>
      <c r="AL17" s="150">
        <v>4237150</v>
      </c>
      <c r="AM17" s="149">
        <f>SUM(AM7:AM16)</f>
        <v>2483.9700000000003</v>
      </c>
      <c r="AN17" s="150">
        <f>SUM(AN7:AN16)</f>
        <v>45151670</v>
      </c>
      <c r="AO17" s="149">
        <f>SUM(AO7:AO16)</f>
        <v>2710.6199999999994</v>
      </c>
      <c r="AP17" s="150">
        <f>SUM(AP7:AP16)</f>
        <v>46873740</v>
      </c>
      <c r="AQ17" s="149">
        <v>56.87</v>
      </c>
      <c r="AR17" s="150">
        <v>1394620</v>
      </c>
    </row>
    <row r="18" spans="1:44" s="49" customFormat="1" ht="18.75" customHeight="1">
      <c r="A18" s="256" t="s">
        <v>28</v>
      </c>
      <c r="B18" s="271"/>
      <c r="C18" s="95">
        <f t="shared" ref="C18:V18" si="0">SUM(C7:C17)</f>
        <v>2401.2999999999997</v>
      </c>
      <c r="D18" s="94">
        <f t="shared" si="0"/>
        <v>33215500</v>
      </c>
      <c r="E18" s="95">
        <f t="shared" si="0"/>
        <v>2326.8900000000003</v>
      </c>
      <c r="F18" s="94">
        <f t="shared" si="0"/>
        <v>16044010</v>
      </c>
      <c r="G18" s="95">
        <f t="shared" si="0"/>
        <v>2523.08</v>
      </c>
      <c r="H18" s="94">
        <f t="shared" si="0"/>
        <v>14837770</v>
      </c>
      <c r="I18" s="95">
        <f t="shared" si="0"/>
        <v>2462.7699999999995</v>
      </c>
      <c r="J18" s="94">
        <f t="shared" si="0"/>
        <v>15682430</v>
      </c>
      <c r="K18" s="95">
        <f t="shared" si="0"/>
        <v>3784.0400000000004</v>
      </c>
      <c r="L18" s="94">
        <f t="shared" si="0"/>
        <v>20871940</v>
      </c>
      <c r="M18" s="95">
        <f t="shared" si="0"/>
        <v>4227.8099999999995</v>
      </c>
      <c r="N18" s="94">
        <f t="shared" si="0"/>
        <v>24955680</v>
      </c>
      <c r="O18" s="95">
        <f t="shared" si="0"/>
        <v>5325.6</v>
      </c>
      <c r="P18" s="94">
        <f t="shared" si="0"/>
        <v>36561150</v>
      </c>
      <c r="Q18" s="95">
        <f t="shared" si="0"/>
        <v>2703.9700000000003</v>
      </c>
      <c r="R18" s="94">
        <f t="shared" si="0"/>
        <v>31876670</v>
      </c>
      <c r="S18" s="95">
        <f t="shared" si="0"/>
        <v>1744.23</v>
      </c>
      <c r="T18" s="94">
        <f t="shared" si="0"/>
        <v>21054907</v>
      </c>
      <c r="U18" s="95">
        <f t="shared" si="0"/>
        <v>4601.7099999999991</v>
      </c>
      <c r="V18" s="94">
        <f t="shared" si="0"/>
        <v>44206223</v>
      </c>
      <c r="W18" s="95">
        <v>5654.76</v>
      </c>
      <c r="X18" s="94">
        <v>73378000</v>
      </c>
      <c r="Y18" s="95">
        <v>4397.9000000000005</v>
      </c>
      <c r="Z18" s="94">
        <v>69395350</v>
      </c>
      <c r="AA18" s="95">
        <v>3656</v>
      </c>
      <c r="AB18" s="94">
        <v>75447870</v>
      </c>
      <c r="AC18" s="95">
        <v>3168.86</v>
      </c>
      <c r="AD18" s="94">
        <v>69383930</v>
      </c>
      <c r="AE18" s="95">
        <v>3442.66</v>
      </c>
      <c r="AF18" s="94">
        <v>92329960</v>
      </c>
      <c r="AG18" s="95">
        <v>2699.98</v>
      </c>
      <c r="AH18" s="94">
        <v>111621100</v>
      </c>
      <c r="AI18" s="95">
        <v>2943.58</v>
      </c>
      <c r="AJ18" s="94">
        <v>138651790</v>
      </c>
      <c r="AK18" s="95">
        <v>2858.09</v>
      </c>
      <c r="AL18" s="94">
        <v>76688640</v>
      </c>
      <c r="AM18" s="95">
        <v>2565.29</v>
      </c>
      <c r="AN18" s="94">
        <v>47566970</v>
      </c>
      <c r="AO18" s="95">
        <v>2840.05</v>
      </c>
      <c r="AP18" s="94">
        <v>49582170</v>
      </c>
      <c r="AQ18" s="95">
        <v>2201.29</v>
      </c>
      <c r="AR18" s="94">
        <v>37846090</v>
      </c>
    </row>
    <row r="19" spans="1:44" ht="18.75" customHeight="1">
      <c r="A19" s="55" t="s">
        <v>23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1:44" ht="18.75" customHeight="1">
      <c r="A20" s="54" t="s">
        <v>54</v>
      </c>
    </row>
    <row r="21" spans="1:44" ht="18.75" customHeight="1">
      <c r="A21" s="74" t="s">
        <v>104</v>
      </c>
    </row>
    <row r="22" spans="1:44" ht="18" customHeight="1">
      <c r="A22" s="104" t="s">
        <v>105</v>
      </c>
    </row>
  </sheetData>
  <sortState ref="B7:AR16">
    <sortCondition descending="1" ref="AR7:AR16"/>
  </sortState>
  <mergeCells count="26">
    <mergeCell ref="A18:B18"/>
    <mergeCell ref="O5:P5"/>
    <mergeCell ref="Q5:R5"/>
    <mergeCell ref="S5:T5"/>
    <mergeCell ref="U5:V5"/>
    <mergeCell ref="A5:A6"/>
    <mergeCell ref="B5:B6"/>
    <mergeCell ref="M5:N5"/>
    <mergeCell ref="C5:D5"/>
    <mergeCell ref="E5:F5"/>
    <mergeCell ref="G5:H5"/>
    <mergeCell ref="I5:J5"/>
    <mergeCell ref="K5:L5"/>
    <mergeCell ref="AQ5:AR5"/>
    <mergeCell ref="A3:AR3"/>
    <mergeCell ref="A2:AR2"/>
    <mergeCell ref="AO5:AP5"/>
    <mergeCell ref="AM5:AN5"/>
    <mergeCell ref="W5:X5"/>
    <mergeCell ref="Y5:Z5"/>
    <mergeCell ref="AK5:AL5"/>
    <mergeCell ref="AG5:AH5"/>
    <mergeCell ref="AI5:AJ5"/>
    <mergeCell ref="AA5:AB5"/>
    <mergeCell ref="AC5:AD5"/>
    <mergeCell ref="AE5:AF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6" orientation="landscape" r:id="rId1"/>
  <headerFooter alignWithMargins="0"/>
  <colBreaks count="2" manualBreakCount="2">
    <brk id="12" max="21" man="1"/>
    <brk id="25" max="2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view="pageBreakPreview" zoomScaleSheetLayoutView="100" workbookViewId="0">
      <pane xSplit="12" topLeftCell="W1" activePane="topRight" state="frozen"/>
      <selection activeCell="D35" sqref="D35"/>
      <selection pane="topRight" activeCell="A2" sqref="A2:AG2"/>
    </sheetView>
  </sheetViews>
  <sheetFormatPr defaultColWidth="7" defaultRowHeight="14.25"/>
  <cols>
    <col min="1" max="1" width="18.6640625" style="66" customWidth="1"/>
    <col min="2" max="2" width="19.1640625" style="2" customWidth="1"/>
    <col min="3" max="22" width="13.6640625" style="2" hidden="1" customWidth="1"/>
    <col min="23" max="30" width="13.6640625" style="2" customWidth="1"/>
    <col min="31" max="33" width="13.5" style="2" customWidth="1"/>
    <col min="34" max="34" width="10.6640625" style="2" customWidth="1"/>
    <col min="35" max="36" width="6.6640625" style="2" customWidth="1"/>
    <col min="37" max="37" width="9" style="2" customWidth="1"/>
    <col min="38" max="16384" width="7" style="2"/>
  </cols>
  <sheetData>
    <row r="1" spans="1:37" s="10" customFormat="1" ht="18.75" customHeight="1">
      <c r="A1" s="74"/>
    </row>
    <row r="2" spans="1:37" s="10" customFormat="1" ht="18.75" customHeight="1">
      <c r="A2" s="252" t="s">
        <v>136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</row>
    <row r="3" spans="1:37" s="10" customFormat="1" ht="18.75" customHeight="1">
      <c r="A3" s="252" t="s">
        <v>87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14"/>
      <c r="AI3" s="14"/>
      <c r="AJ3" s="14"/>
      <c r="AK3" s="14"/>
    </row>
    <row r="4" spans="1:37" s="11" customFormat="1" ht="18.75" customHeight="1">
      <c r="A4" s="252" t="s">
        <v>86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14"/>
      <c r="AI4" s="14"/>
      <c r="AJ4" s="14"/>
      <c r="AK4" s="14"/>
    </row>
    <row r="5" spans="1:37" s="10" customFormat="1" ht="18.75" customHeight="1">
      <c r="A5" s="75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s="10" customFormat="1" ht="18.75" customHeight="1">
      <c r="A6" s="250" t="s">
        <v>2</v>
      </c>
      <c r="B6" s="250"/>
      <c r="C6" s="70">
        <v>1990</v>
      </c>
      <c r="D6" s="70">
        <v>1991</v>
      </c>
      <c r="E6" s="70">
        <v>1992</v>
      </c>
      <c r="F6" s="70">
        <v>1993</v>
      </c>
      <c r="G6" s="70">
        <v>1994</v>
      </c>
      <c r="H6" s="70">
        <v>1995</v>
      </c>
      <c r="I6" s="70">
        <v>1996</v>
      </c>
      <c r="J6" s="70">
        <v>1997</v>
      </c>
      <c r="K6" s="70">
        <v>1998</v>
      </c>
      <c r="L6" s="70">
        <v>1999</v>
      </c>
      <c r="M6" s="70">
        <v>2000</v>
      </c>
      <c r="N6" s="70">
        <v>2001</v>
      </c>
      <c r="O6" s="70">
        <v>2002</v>
      </c>
      <c r="P6" s="70">
        <v>2003</v>
      </c>
      <c r="Q6" s="70">
        <v>2004</v>
      </c>
      <c r="R6" s="70">
        <v>2005</v>
      </c>
      <c r="S6" s="70">
        <v>2006</v>
      </c>
      <c r="T6" s="70">
        <v>2007</v>
      </c>
      <c r="U6" s="70">
        <v>2008</v>
      </c>
      <c r="V6" s="70">
        <v>2009</v>
      </c>
      <c r="W6" s="70">
        <v>2010</v>
      </c>
      <c r="X6" s="70">
        <v>2011</v>
      </c>
      <c r="Y6" s="70">
        <v>2012</v>
      </c>
      <c r="Z6" s="70">
        <v>2013</v>
      </c>
      <c r="AA6" s="70">
        <v>2014</v>
      </c>
      <c r="AB6" s="70">
        <v>2015</v>
      </c>
      <c r="AC6" s="70">
        <v>2016</v>
      </c>
      <c r="AD6" s="70">
        <v>2017</v>
      </c>
      <c r="AE6" s="70" t="s">
        <v>107</v>
      </c>
      <c r="AF6" s="70" t="s">
        <v>112</v>
      </c>
      <c r="AG6" s="70" t="s">
        <v>119</v>
      </c>
      <c r="AH6" s="17"/>
      <c r="AI6" s="17"/>
      <c r="AJ6" s="17"/>
      <c r="AK6" s="17"/>
    </row>
    <row r="7" spans="1:37" s="10" customFormat="1" ht="18.75" customHeight="1">
      <c r="A7" s="276" t="s">
        <v>45</v>
      </c>
      <c r="B7" s="76" t="s">
        <v>3</v>
      </c>
      <c r="C7" s="71">
        <v>31500</v>
      </c>
      <c r="D7" s="71">
        <v>47500</v>
      </c>
      <c r="E7" s="71">
        <v>32500</v>
      </c>
      <c r="F7" s="71">
        <v>25000</v>
      </c>
      <c r="G7" s="71">
        <v>23000</v>
      </c>
      <c r="H7" s="71">
        <v>20000</v>
      </c>
      <c r="I7" s="71">
        <v>25700</v>
      </c>
      <c r="J7" s="71">
        <v>18000</v>
      </c>
      <c r="K7" s="71">
        <v>17000</v>
      </c>
      <c r="L7" s="71">
        <v>22000</v>
      </c>
      <c r="M7" s="71">
        <v>26380</v>
      </c>
      <c r="N7" s="71">
        <v>43000</v>
      </c>
      <c r="O7" s="71">
        <v>45000</v>
      </c>
      <c r="P7" s="71">
        <v>50000</v>
      </c>
      <c r="Q7" s="71">
        <v>45000</v>
      </c>
      <c r="R7" s="71">
        <v>44500</v>
      </c>
      <c r="S7" s="71">
        <v>44500</v>
      </c>
      <c r="T7" s="71">
        <v>42500</v>
      </c>
      <c r="U7" s="71">
        <v>41000</v>
      </c>
      <c r="V7" s="71">
        <v>40700</v>
      </c>
      <c r="W7" s="71">
        <v>34000</v>
      </c>
      <c r="X7" s="71">
        <v>35000</v>
      </c>
      <c r="Y7" s="71">
        <v>32000</v>
      </c>
      <c r="Z7" s="71">
        <v>34000</v>
      </c>
      <c r="AA7" s="71">
        <v>39000</v>
      </c>
      <c r="AB7" s="71">
        <v>44000</v>
      </c>
      <c r="AC7" s="71">
        <v>45000</v>
      </c>
      <c r="AD7" s="71">
        <v>65000</v>
      </c>
      <c r="AE7" s="71">
        <v>72000</v>
      </c>
      <c r="AF7" s="71">
        <v>80000</v>
      </c>
      <c r="AG7" s="71">
        <v>95000</v>
      </c>
      <c r="AH7" s="17"/>
      <c r="AI7" s="17"/>
      <c r="AJ7" s="17"/>
      <c r="AK7" s="17"/>
    </row>
    <row r="8" spans="1:37" s="10" customFormat="1" ht="18.75" customHeight="1">
      <c r="A8" s="277"/>
      <c r="B8" s="76" t="s">
        <v>14</v>
      </c>
      <c r="C8" s="71"/>
      <c r="D8" s="71"/>
      <c r="E8" s="71">
        <v>5500</v>
      </c>
      <c r="F8" s="71">
        <v>5500</v>
      </c>
      <c r="G8" s="71">
        <v>5400</v>
      </c>
      <c r="H8" s="71">
        <v>4400</v>
      </c>
      <c r="I8" s="71">
        <v>4200</v>
      </c>
      <c r="J8" s="71">
        <v>4000</v>
      </c>
      <c r="K8" s="71">
        <v>4000</v>
      </c>
      <c r="L8" s="71">
        <v>4000</v>
      </c>
      <c r="M8" s="71">
        <v>4000</v>
      </c>
      <c r="N8" s="71">
        <v>4000</v>
      </c>
      <c r="O8" s="71">
        <v>5000</v>
      </c>
      <c r="P8" s="71">
        <v>5000</v>
      </c>
      <c r="Q8" s="71">
        <v>5000</v>
      </c>
      <c r="R8" s="71">
        <v>5000</v>
      </c>
      <c r="S8" s="71">
        <v>5000</v>
      </c>
      <c r="T8" s="71">
        <v>5000</v>
      </c>
      <c r="U8" s="71">
        <v>5000</v>
      </c>
      <c r="V8" s="71">
        <v>5000</v>
      </c>
      <c r="W8" s="71">
        <v>6000</v>
      </c>
      <c r="X8" s="71">
        <v>6000</v>
      </c>
      <c r="Y8" s="71">
        <v>7000</v>
      </c>
      <c r="Z8" s="71">
        <v>6000</v>
      </c>
      <c r="AA8" s="71">
        <v>37500</v>
      </c>
      <c r="AB8" s="71">
        <v>6000</v>
      </c>
      <c r="AC8" s="71">
        <v>6300</v>
      </c>
      <c r="AD8" s="71">
        <v>6200</v>
      </c>
      <c r="AE8" s="71">
        <v>6750</v>
      </c>
      <c r="AF8" s="71">
        <v>6750</v>
      </c>
      <c r="AG8" s="71">
        <v>7000</v>
      </c>
      <c r="AH8" s="17"/>
      <c r="AI8" s="17"/>
      <c r="AJ8" s="17"/>
      <c r="AK8" s="17"/>
    </row>
    <row r="9" spans="1:37" s="10" customFormat="1" ht="18.75" customHeight="1">
      <c r="A9" s="276" t="s">
        <v>46</v>
      </c>
      <c r="B9" s="76" t="s">
        <v>3</v>
      </c>
      <c r="C9" s="71">
        <v>65000</v>
      </c>
      <c r="D9" s="71">
        <v>55000</v>
      </c>
      <c r="E9" s="71">
        <v>65000</v>
      </c>
      <c r="F9" s="71">
        <v>55000</v>
      </c>
      <c r="G9" s="71">
        <v>50000</v>
      </c>
      <c r="H9" s="71">
        <v>55000</v>
      </c>
      <c r="I9" s="71">
        <v>65000</v>
      </c>
      <c r="J9" s="71">
        <v>60000</v>
      </c>
      <c r="K9" s="71">
        <v>65000</v>
      </c>
      <c r="L9" s="71">
        <v>75000</v>
      </c>
      <c r="M9" s="71">
        <v>58000</v>
      </c>
      <c r="N9" s="71">
        <v>79000</v>
      </c>
      <c r="O9" s="71">
        <v>80000</v>
      </c>
      <c r="P9" s="71">
        <v>65000</v>
      </c>
      <c r="Q9" s="71">
        <v>62000</v>
      </c>
      <c r="R9" s="71">
        <v>70000</v>
      </c>
      <c r="S9" s="71">
        <v>55000</v>
      </c>
      <c r="T9" s="71">
        <v>50050</v>
      </c>
      <c r="U9" s="71">
        <v>50100</v>
      </c>
      <c r="V9" s="71">
        <v>50000</v>
      </c>
      <c r="W9" s="71">
        <v>50000</v>
      </c>
      <c r="X9" s="71">
        <v>48000</v>
      </c>
      <c r="Y9" s="71">
        <v>43000</v>
      </c>
      <c r="Z9" s="71">
        <v>65000</v>
      </c>
      <c r="AA9" s="71">
        <v>37000</v>
      </c>
      <c r="AB9" s="71">
        <v>70000</v>
      </c>
      <c r="AC9" s="71">
        <v>48500</v>
      </c>
      <c r="AD9" s="71">
        <v>57000</v>
      </c>
      <c r="AE9" s="71">
        <v>64000</v>
      </c>
      <c r="AF9" s="71">
        <v>48000</v>
      </c>
      <c r="AG9" s="71">
        <v>60000</v>
      </c>
      <c r="AH9" s="17"/>
      <c r="AI9" s="17"/>
      <c r="AJ9" s="17"/>
      <c r="AK9" s="17"/>
    </row>
    <row r="10" spans="1:37" s="10" customFormat="1" ht="18.75" customHeight="1">
      <c r="A10" s="277"/>
      <c r="B10" s="76" t="s">
        <v>14</v>
      </c>
      <c r="C10" s="71"/>
      <c r="D10" s="71"/>
      <c r="E10" s="71">
        <v>30000</v>
      </c>
      <c r="F10" s="71">
        <v>30000</v>
      </c>
      <c r="G10" s="71">
        <v>20000</v>
      </c>
      <c r="H10" s="71">
        <v>25000</v>
      </c>
      <c r="I10" s="71">
        <v>30000</v>
      </c>
      <c r="J10" s="71">
        <v>25000</v>
      </c>
      <c r="K10" s="71">
        <v>27000</v>
      </c>
      <c r="L10" s="71">
        <v>30000</v>
      </c>
      <c r="M10" s="71">
        <v>35000</v>
      </c>
      <c r="N10" s="71">
        <v>37000</v>
      </c>
      <c r="O10" s="71">
        <v>52000</v>
      </c>
      <c r="P10" s="71">
        <v>58000</v>
      </c>
      <c r="Q10" s="71">
        <v>60000</v>
      </c>
      <c r="R10" s="71">
        <v>61000</v>
      </c>
      <c r="S10" s="71">
        <v>61000</v>
      </c>
      <c r="T10" s="71">
        <v>58000</v>
      </c>
      <c r="U10" s="71">
        <v>55000</v>
      </c>
      <c r="V10" s="71">
        <v>50000</v>
      </c>
      <c r="W10" s="71">
        <v>50000</v>
      </c>
      <c r="X10" s="71">
        <v>45000</v>
      </c>
      <c r="Y10" s="71">
        <v>42500</v>
      </c>
      <c r="Z10" s="71">
        <v>46750</v>
      </c>
      <c r="AA10" s="71">
        <v>46800</v>
      </c>
      <c r="AB10" s="71">
        <v>50000</v>
      </c>
      <c r="AC10" s="71">
        <v>50000</v>
      </c>
      <c r="AD10" s="71">
        <v>55000</v>
      </c>
      <c r="AE10" s="71">
        <v>58000</v>
      </c>
      <c r="AF10" s="71">
        <v>57000</v>
      </c>
      <c r="AG10" s="71">
        <v>58000</v>
      </c>
      <c r="AH10" s="17"/>
      <c r="AI10" s="17"/>
      <c r="AJ10" s="17"/>
      <c r="AK10" s="17"/>
    </row>
    <row r="11" spans="1:37" s="10" customFormat="1" ht="18.75" customHeight="1">
      <c r="A11" s="276" t="s">
        <v>47</v>
      </c>
      <c r="B11" s="76" t="s">
        <v>3</v>
      </c>
      <c r="C11" s="71">
        <v>53000</v>
      </c>
      <c r="D11" s="71">
        <v>61000</v>
      </c>
      <c r="E11" s="71">
        <v>61000</v>
      </c>
      <c r="F11" s="71">
        <v>23500</v>
      </c>
      <c r="G11" s="71">
        <v>42500</v>
      </c>
      <c r="H11" s="71">
        <v>59000</v>
      </c>
      <c r="I11" s="71">
        <v>39500</v>
      </c>
      <c r="J11" s="71">
        <v>43300</v>
      </c>
      <c r="K11" s="71">
        <v>56300</v>
      </c>
      <c r="L11" s="71">
        <v>44500</v>
      </c>
      <c r="M11" s="71">
        <v>77500</v>
      </c>
      <c r="N11" s="71">
        <v>59000</v>
      </c>
      <c r="O11" s="71">
        <v>66000</v>
      </c>
      <c r="P11" s="71">
        <v>80000</v>
      </c>
      <c r="Q11" s="71">
        <v>58000</v>
      </c>
      <c r="R11" s="71">
        <v>64000</v>
      </c>
      <c r="S11" s="71">
        <v>52000</v>
      </c>
      <c r="T11" s="71">
        <v>58000</v>
      </c>
      <c r="U11" s="71">
        <v>52000</v>
      </c>
      <c r="V11" s="71">
        <v>50000</v>
      </c>
      <c r="W11" s="71">
        <v>59000</v>
      </c>
      <c r="X11" s="71">
        <v>45000</v>
      </c>
      <c r="Y11" s="71">
        <v>72000</v>
      </c>
      <c r="Z11" s="71">
        <v>63500</v>
      </c>
      <c r="AA11" s="71">
        <v>52000</v>
      </c>
      <c r="AB11" s="71">
        <v>80000</v>
      </c>
      <c r="AC11" s="71">
        <v>75000</v>
      </c>
      <c r="AD11" s="71">
        <v>70000</v>
      </c>
      <c r="AE11" s="71">
        <v>70000</v>
      </c>
      <c r="AF11" s="71">
        <v>78000</v>
      </c>
      <c r="AG11" s="71">
        <v>77000</v>
      </c>
      <c r="AH11" s="17"/>
      <c r="AI11" s="17"/>
      <c r="AJ11" s="17"/>
      <c r="AK11" s="17"/>
    </row>
    <row r="12" spans="1:37" s="10" customFormat="1" ht="18.75" customHeight="1">
      <c r="A12" s="277"/>
      <c r="B12" s="76" t="s">
        <v>14</v>
      </c>
      <c r="C12" s="71"/>
      <c r="D12" s="71"/>
      <c r="E12" s="71">
        <v>6000</v>
      </c>
      <c r="F12" s="71">
        <v>6000</v>
      </c>
      <c r="G12" s="71">
        <v>10580</v>
      </c>
      <c r="H12" s="71">
        <v>12420</v>
      </c>
      <c r="I12" s="71">
        <v>10220</v>
      </c>
      <c r="J12" s="71">
        <v>12432</v>
      </c>
      <c r="K12" s="71">
        <v>13020</v>
      </c>
      <c r="L12" s="71">
        <v>12692</v>
      </c>
      <c r="M12" s="71">
        <v>12755</v>
      </c>
      <c r="N12" s="71">
        <v>14390</v>
      </c>
      <c r="O12" s="71">
        <v>15473</v>
      </c>
      <c r="P12" s="71">
        <v>15500</v>
      </c>
      <c r="Q12" s="71">
        <v>15600</v>
      </c>
      <c r="R12" s="71">
        <v>15700</v>
      </c>
      <c r="S12" s="71">
        <v>15800</v>
      </c>
      <c r="T12" s="71">
        <v>15900</v>
      </c>
      <c r="U12" s="71">
        <v>16000</v>
      </c>
      <c r="V12" s="71">
        <v>16000</v>
      </c>
      <c r="W12" s="71">
        <v>16100</v>
      </c>
      <c r="X12" s="71">
        <v>16400</v>
      </c>
      <c r="Y12" s="71">
        <v>16300</v>
      </c>
      <c r="Z12" s="71">
        <v>18000</v>
      </c>
      <c r="AA12" s="71">
        <v>20000</v>
      </c>
      <c r="AB12" s="71">
        <v>23500</v>
      </c>
      <c r="AC12" s="71">
        <v>24000</v>
      </c>
      <c r="AD12" s="71">
        <v>29000</v>
      </c>
      <c r="AE12" s="71">
        <v>29500</v>
      </c>
      <c r="AF12" s="71">
        <v>29750</v>
      </c>
      <c r="AG12" s="71">
        <v>29750</v>
      </c>
      <c r="AH12" s="17"/>
      <c r="AI12" s="17"/>
      <c r="AJ12" s="17"/>
      <c r="AK12" s="17"/>
    </row>
    <row r="13" spans="1:37" s="10" customFormat="1" ht="18.75" customHeight="1">
      <c r="A13" s="276" t="s">
        <v>24</v>
      </c>
      <c r="B13" s="76" t="s">
        <v>3</v>
      </c>
      <c r="C13" s="71">
        <v>31000</v>
      </c>
      <c r="D13" s="71">
        <v>29000</v>
      </c>
      <c r="E13" s="71">
        <v>26000</v>
      </c>
      <c r="F13" s="71">
        <v>17600</v>
      </c>
      <c r="G13" s="71">
        <v>16000</v>
      </c>
      <c r="H13" s="71">
        <v>15500</v>
      </c>
      <c r="I13" s="71">
        <v>16000</v>
      </c>
      <c r="J13" s="71">
        <v>18000</v>
      </c>
      <c r="K13" s="71">
        <v>19000</v>
      </c>
      <c r="L13" s="71">
        <v>21500</v>
      </c>
      <c r="M13" s="71">
        <v>24000</v>
      </c>
      <c r="N13" s="71">
        <v>27000</v>
      </c>
      <c r="O13" s="71">
        <v>24000</v>
      </c>
      <c r="P13" s="71">
        <v>21000</v>
      </c>
      <c r="Q13" s="71">
        <v>20000</v>
      </c>
      <c r="R13" s="71">
        <v>19000</v>
      </c>
      <c r="S13" s="71">
        <v>19000</v>
      </c>
      <c r="T13" s="71">
        <v>20000</v>
      </c>
      <c r="U13" s="71">
        <v>22000</v>
      </c>
      <c r="V13" s="71">
        <v>22000</v>
      </c>
      <c r="W13" s="71">
        <v>24200</v>
      </c>
      <c r="X13" s="71">
        <v>25600</v>
      </c>
      <c r="Y13" s="71">
        <v>26000</v>
      </c>
      <c r="Z13" s="71">
        <v>26500</v>
      </c>
      <c r="AA13" s="71">
        <v>27500</v>
      </c>
      <c r="AB13" s="71">
        <v>28300</v>
      </c>
      <c r="AC13" s="71">
        <v>29245</v>
      </c>
      <c r="AD13" s="71">
        <v>30433</v>
      </c>
      <c r="AE13" s="71">
        <v>32292</v>
      </c>
      <c r="AF13" s="71">
        <v>34294</v>
      </c>
      <c r="AG13" s="71">
        <v>35587</v>
      </c>
      <c r="AH13" s="17"/>
      <c r="AI13" s="17"/>
      <c r="AJ13" s="17"/>
      <c r="AK13" s="17"/>
    </row>
    <row r="14" spans="1:37" s="10" customFormat="1" ht="18.75" customHeight="1">
      <c r="A14" s="277"/>
      <c r="B14" s="76" t="s">
        <v>14</v>
      </c>
      <c r="C14" s="71">
        <v>700</v>
      </c>
      <c r="D14" s="71">
        <v>730</v>
      </c>
      <c r="E14" s="71">
        <v>780</v>
      </c>
      <c r="F14" s="71">
        <v>800</v>
      </c>
      <c r="G14" s="71">
        <v>850</v>
      </c>
      <c r="H14" s="71">
        <v>900</v>
      </c>
      <c r="I14" s="71">
        <v>950</v>
      </c>
      <c r="J14" s="71">
        <v>1000</v>
      </c>
      <c r="K14" s="71">
        <v>1050</v>
      </c>
      <c r="L14" s="71">
        <v>1200</v>
      </c>
      <c r="M14" s="71">
        <v>1350</v>
      </c>
      <c r="N14" s="71">
        <v>1550</v>
      </c>
      <c r="O14" s="71">
        <v>1700</v>
      </c>
      <c r="P14" s="71">
        <v>2000</v>
      </c>
      <c r="Q14" s="71">
        <v>2400</v>
      </c>
      <c r="R14" s="71">
        <v>2900</v>
      </c>
      <c r="S14" s="71">
        <v>3200</v>
      </c>
      <c r="T14" s="71">
        <v>3800</v>
      </c>
      <c r="U14" s="71">
        <v>4155</v>
      </c>
      <c r="V14" s="71">
        <v>6050</v>
      </c>
      <c r="W14" s="71">
        <v>7069</v>
      </c>
      <c r="X14" s="71">
        <v>7800</v>
      </c>
      <c r="Y14" s="71">
        <v>9303</v>
      </c>
      <c r="Z14" s="71">
        <v>9480</v>
      </c>
      <c r="AA14" s="71">
        <v>9550</v>
      </c>
      <c r="AB14" s="71">
        <v>10000</v>
      </c>
      <c r="AC14" s="71">
        <v>10250</v>
      </c>
      <c r="AD14" s="71">
        <v>10550</v>
      </c>
      <c r="AE14" s="71">
        <v>10850</v>
      </c>
      <c r="AF14" s="71">
        <v>11150</v>
      </c>
      <c r="AG14" s="71">
        <v>11150</v>
      </c>
      <c r="AH14" s="17"/>
      <c r="AI14" s="17"/>
      <c r="AJ14" s="17"/>
      <c r="AK14" s="17"/>
    </row>
    <row r="15" spans="1:37" s="10" customFormat="1" ht="18.75" customHeight="1">
      <c r="A15" s="276" t="s">
        <v>55</v>
      </c>
      <c r="B15" s="76" t="s">
        <v>3</v>
      </c>
      <c r="C15" s="71">
        <v>7080</v>
      </c>
      <c r="D15" s="71">
        <v>8600</v>
      </c>
      <c r="E15" s="71">
        <v>8900</v>
      </c>
      <c r="F15" s="71">
        <v>7800</v>
      </c>
      <c r="G15" s="71">
        <v>18500</v>
      </c>
      <c r="H15" s="71">
        <v>20000</v>
      </c>
      <c r="I15" s="71">
        <v>23000</v>
      </c>
      <c r="J15" s="71">
        <v>25000</v>
      </c>
      <c r="K15" s="71">
        <v>22000</v>
      </c>
      <c r="L15" s="71">
        <v>30000</v>
      </c>
      <c r="M15" s="71">
        <v>36000</v>
      </c>
      <c r="N15" s="71">
        <v>56000</v>
      </c>
      <c r="O15" s="71">
        <v>75000</v>
      </c>
      <c r="P15" s="71">
        <v>85000</v>
      </c>
      <c r="Q15" s="71">
        <v>100000</v>
      </c>
      <c r="R15" s="71">
        <v>95000</v>
      </c>
      <c r="S15" s="71">
        <v>100000</v>
      </c>
      <c r="T15" s="71">
        <v>85000</v>
      </c>
      <c r="U15" s="71">
        <v>90000</v>
      </c>
      <c r="V15" s="71">
        <v>100000</v>
      </c>
      <c r="W15" s="71">
        <v>95000</v>
      </c>
      <c r="X15" s="71">
        <v>110000</v>
      </c>
      <c r="Y15" s="71">
        <v>100000</v>
      </c>
      <c r="Z15" s="71">
        <v>122000</v>
      </c>
      <c r="AA15" s="71">
        <v>148761</v>
      </c>
      <c r="AB15" s="71">
        <v>122000</v>
      </c>
      <c r="AC15" s="71">
        <v>170000</v>
      </c>
      <c r="AD15" s="71">
        <v>200000</v>
      </c>
      <c r="AE15" s="71">
        <v>205000</v>
      </c>
      <c r="AF15" s="71">
        <v>280000</v>
      </c>
      <c r="AG15" s="71">
        <v>240000</v>
      </c>
      <c r="AH15" s="17"/>
      <c r="AI15" s="17"/>
      <c r="AJ15" s="17"/>
      <c r="AK15" s="17"/>
    </row>
    <row r="16" spans="1:37" s="10" customFormat="1" ht="18.75" customHeight="1">
      <c r="A16" s="277"/>
      <c r="B16" s="76" t="s">
        <v>14</v>
      </c>
      <c r="C16" s="71"/>
      <c r="D16" s="71"/>
      <c r="E16" s="71"/>
      <c r="F16" s="71"/>
      <c r="G16" s="71">
        <v>3000</v>
      </c>
      <c r="H16" s="71">
        <v>4000</v>
      </c>
      <c r="I16" s="71">
        <v>3000</v>
      </c>
      <c r="J16" s="71">
        <v>1500</v>
      </c>
      <c r="K16" s="71">
        <v>1500</v>
      </c>
      <c r="L16" s="71">
        <v>1500</v>
      </c>
      <c r="M16" s="71">
        <v>1500</v>
      </c>
      <c r="N16" s="71">
        <v>1500</v>
      </c>
      <c r="O16" s="71">
        <v>2000</v>
      </c>
      <c r="P16" s="71">
        <v>3000</v>
      </c>
      <c r="Q16" s="71">
        <v>3200</v>
      </c>
      <c r="R16" s="71">
        <v>3400</v>
      </c>
      <c r="S16" s="71">
        <v>3600</v>
      </c>
      <c r="T16" s="71">
        <v>3800</v>
      </c>
      <c r="U16" s="71">
        <v>4000</v>
      </c>
      <c r="V16" s="71">
        <v>4300</v>
      </c>
      <c r="W16" s="71">
        <v>4600</v>
      </c>
      <c r="X16" s="71">
        <v>5000</v>
      </c>
      <c r="Y16" s="71">
        <v>5500</v>
      </c>
      <c r="Z16" s="71">
        <v>6000</v>
      </c>
      <c r="AA16" s="71">
        <v>6500</v>
      </c>
      <c r="AB16" s="71">
        <v>6500</v>
      </c>
      <c r="AC16" s="71">
        <v>6500</v>
      </c>
      <c r="AD16" s="71">
        <v>7250</v>
      </c>
      <c r="AE16" s="71">
        <v>8000</v>
      </c>
      <c r="AF16" s="71">
        <v>7000</v>
      </c>
      <c r="AG16" s="71">
        <v>8500</v>
      </c>
      <c r="AH16" s="17"/>
      <c r="AI16" s="17"/>
      <c r="AJ16" s="17"/>
      <c r="AK16" s="17"/>
    </row>
    <row r="17" spans="1:37" s="10" customFormat="1" ht="18.75" customHeight="1">
      <c r="A17" s="276" t="s">
        <v>85</v>
      </c>
      <c r="B17" s="76" t="s">
        <v>3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>
        <v>11850</v>
      </c>
      <c r="N17" s="71">
        <v>9250</v>
      </c>
      <c r="O17" s="71">
        <v>14815</v>
      </c>
      <c r="P17" s="71">
        <v>14860</v>
      </c>
      <c r="Q17" s="71">
        <v>12820</v>
      </c>
      <c r="R17" s="71">
        <v>14000</v>
      </c>
      <c r="S17" s="71">
        <v>14330</v>
      </c>
      <c r="T17" s="71">
        <v>15260</v>
      </c>
      <c r="U17" s="71">
        <v>13340</v>
      </c>
      <c r="V17" s="71">
        <v>13812</v>
      </c>
      <c r="W17" s="71">
        <v>17300</v>
      </c>
      <c r="X17" s="71">
        <v>10850</v>
      </c>
      <c r="Y17" s="71">
        <v>18600</v>
      </c>
      <c r="Z17" s="71">
        <v>28000</v>
      </c>
      <c r="AA17" s="71">
        <v>14139</v>
      </c>
      <c r="AB17" s="71">
        <v>28177</v>
      </c>
      <c r="AC17" s="71">
        <v>18476</v>
      </c>
      <c r="AD17" s="71">
        <v>29546</v>
      </c>
      <c r="AE17" s="71">
        <v>18600</v>
      </c>
      <c r="AF17" s="71">
        <v>19360</v>
      </c>
      <c r="AG17" s="71">
        <v>20000</v>
      </c>
      <c r="AH17" s="17"/>
      <c r="AI17" s="17"/>
      <c r="AJ17" s="17"/>
      <c r="AK17" s="17"/>
    </row>
    <row r="18" spans="1:37" s="10" customFormat="1" ht="18.75" customHeight="1">
      <c r="A18" s="277"/>
      <c r="B18" s="76" t="s">
        <v>14</v>
      </c>
      <c r="C18" s="71"/>
      <c r="D18" s="71"/>
      <c r="E18" s="71"/>
      <c r="F18" s="71">
        <v>1200</v>
      </c>
      <c r="G18" s="71">
        <v>1200</v>
      </c>
      <c r="H18" s="71">
        <v>800</v>
      </c>
      <c r="I18" s="71">
        <v>825</v>
      </c>
      <c r="J18" s="71">
        <v>825</v>
      </c>
      <c r="K18" s="71">
        <v>850</v>
      </c>
      <c r="L18" s="71">
        <v>800</v>
      </c>
      <c r="M18" s="71">
        <v>600</v>
      </c>
      <c r="N18" s="71">
        <v>600</v>
      </c>
      <c r="O18" s="71">
        <v>4800</v>
      </c>
      <c r="P18" s="71">
        <v>5583</v>
      </c>
      <c r="Q18" s="71">
        <v>5764</v>
      </c>
      <c r="R18" s="71">
        <v>5946</v>
      </c>
      <c r="S18" s="71">
        <v>6129</v>
      </c>
      <c r="T18" s="71">
        <v>6313</v>
      </c>
      <c r="U18" s="71">
        <v>6389</v>
      </c>
      <c r="V18" s="71">
        <v>6608</v>
      </c>
      <c r="W18" s="71">
        <v>6695</v>
      </c>
      <c r="X18" s="71">
        <v>6800</v>
      </c>
      <c r="Y18" s="71">
        <v>6917</v>
      </c>
      <c r="Z18" s="71">
        <v>7177</v>
      </c>
      <c r="AA18" s="71">
        <v>7240</v>
      </c>
      <c r="AB18" s="71">
        <v>10926</v>
      </c>
      <c r="AC18" s="71">
        <v>11889</v>
      </c>
      <c r="AD18" s="71">
        <v>9503</v>
      </c>
      <c r="AE18" s="71">
        <v>11005</v>
      </c>
      <c r="AF18" s="71">
        <v>11205</v>
      </c>
      <c r="AG18" s="71">
        <v>11505</v>
      </c>
      <c r="AH18" s="17"/>
      <c r="AI18" s="17"/>
      <c r="AJ18" s="17"/>
      <c r="AK18" s="17"/>
    </row>
    <row r="19" spans="1:37" s="10" customFormat="1" ht="18.75" customHeight="1">
      <c r="A19" s="276" t="s">
        <v>42</v>
      </c>
      <c r="B19" s="76" t="s">
        <v>3</v>
      </c>
      <c r="C19" s="71">
        <v>16790</v>
      </c>
      <c r="D19" s="71">
        <v>16370.000000000002</v>
      </c>
      <c r="E19" s="71">
        <v>16280.000000000002</v>
      </c>
      <c r="F19" s="71">
        <v>20900</v>
      </c>
      <c r="G19" s="71">
        <v>18280</v>
      </c>
      <c r="H19" s="71">
        <v>25690</v>
      </c>
      <c r="I19" s="71">
        <v>26910</v>
      </c>
      <c r="J19" s="71">
        <v>27400</v>
      </c>
      <c r="K19" s="71">
        <v>31990</v>
      </c>
      <c r="L19" s="71">
        <v>32840</v>
      </c>
      <c r="M19" s="71">
        <v>25520.000000000011</v>
      </c>
      <c r="N19" s="71">
        <v>33899.999999999978</v>
      </c>
      <c r="O19" s="71">
        <v>38704.999999999985</v>
      </c>
      <c r="P19" s="71">
        <v>48500</v>
      </c>
      <c r="Q19" s="71">
        <v>49660.000000000022</v>
      </c>
      <c r="R19" s="71">
        <v>27769.999999999982</v>
      </c>
      <c r="S19" s="71">
        <v>4400.0000000000346</v>
      </c>
      <c r="T19" s="71">
        <v>32117.999999999996</v>
      </c>
      <c r="U19" s="71">
        <v>47398.000000000022</v>
      </c>
      <c r="V19" s="71">
        <v>42064.000000000022</v>
      </c>
      <c r="W19" s="71">
        <v>45200</v>
      </c>
      <c r="X19" s="71">
        <v>43300</v>
      </c>
      <c r="Y19" s="71">
        <v>37750</v>
      </c>
      <c r="Z19" s="71">
        <v>40300</v>
      </c>
      <c r="AA19" s="71">
        <v>41003</v>
      </c>
      <c r="AB19" s="71">
        <v>43703</v>
      </c>
      <c r="AC19" s="71">
        <v>44258</v>
      </c>
      <c r="AD19" s="71">
        <v>68300</v>
      </c>
      <c r="AE19" s="71">
        <v>70000</v>
      </c>
      <c r="AF19" s="71">
        <v>62586</v>
      </c>
      <c r="AG19" s="71">
        <v>65500</v>
      </c>
      <c r="AH19" s="17"/>
      <c r="AI19" s="17"/>
      <c r="AJ19" s="17"/>
      <c r="AK19" s="17"/>
    </row>
    <row r="20" spans="1:37" s="10" customFormat="1" ht="18.75" customHeight="1">
      <c r="A20" s="277"/>
      <c r="B20" s="76" t="s">
        <v>14</v>
      </c>
      <c r="C20" s="71"/>
      <c r="D20" s="71"/>
      <c r="E20" s="71"/>
      <c r="F20" s="71"/>
      <c r="G20" s="71">
        <v>11800</v>
      </c>
      <c r="H20" s="71">
        <v>12500</v>
      </c>
      <c r="I20" s="71">
        <v>18000</v>
      </c>
      <c r="J20" s="71">
        <v>12000</v>
      </c>
      <c r="K20" s="71">
        <v>12000</v>
      </c>
      <c r="L20" s="71">
        <v>10500</v>
      </c>
      <c r="M20" s="71">
        <v>10500</v>
      </c>
      <c r="N20" s="71">
        <v>11000</v>
      </c>
      <c r="O20" s="71">
        <v>12512</v>
      </c>
      <c r="P20" s="71">
        <v>10500</v>
      </c>
      <c r="Q20" s="71">
        <v>11450</v>
      </c>
      <c r="R20" s="71">
        <v>11500</v>
      </c>
      <c r="S20" s="71">
        <v>12500</v>
      </c>
      <c r="T20" s="71">
        <v>12400</v>
      </c>
      <c r="U20" s="71">
        <v>12200</v>
      </c>
      <c r="V20" s="71">
        <f>128608-V8-V10-V12-V14-V16-V18</f>
        <v>40650</v>
      </c>
      <c r="W20" s="71">
        <v>38200</v>
      </c>
      <c r="X20" s="71">
        <v>39200</v>
      </c>
      <c r="Y20" s="71">
        <v>44858</v>
      </c>
      <c r="Z20" s="71">
        <v>49520</v>
      </c>
      <c r="AA20" s="71">
        <v>49450</v>
      </c>
      <c r="AB20" s="71">
        <v>43254</v>
      </c>
      <c r="AC20" s="71">
        <v>44505</v>
      </c>
      <c r="AD20" s="71">
        <v>79500</v>
      </c>
      <c r="AE20" s="71">
        <v>87500</v>
      </c>
      <c r="AF20" s="71">
        <v>88500</v>
      </c>
      <c r="AG20" s="71">
        <v>77000</v>
      </c>
      <c r="AH20" s="17"/>
      <c r="AI20" s="17"/>
      <c r="AJ20" s="17"/>
      <c r="AK20" s="17"/>
    </row>
    <row r="21" spans="1:37" s="17" customFormat="1" ht="18.75" customHeight="1">
      <c r="A21" s="274" t="s">
        <v>48</v>
      </c>
      <c r="B21" s="77" t="s">
        <v>3</v>
      </c>
      <c r="C21" s="69">
        <f>SUM(C7,C9,C11,C13,C15,C17,C19)</f>
        <v>204370</v>
      </c>
      <c r="D21" s="69">
        <f t="shared" ref="D21:V21" si="0">SUM(D7,D9,D11,D13,D15,D17,D19)</f>
        <v>217470</v>
      </c>
      <c r="E21" s="69">
        <f t="shared" si="0"/>
        <v>209680</v>
      </c>
      <c r="F21" s="69">
        <f t="shared" si="0"/>
        <v>149800</v>
      </c>
      <c r="G21" s="69">
        <f t="shared" si="0"/>
        <v>168280</v>
      </c>
      <c r="H21" s="69">
        <f t="shared" si="0"/>
        <v>195190</v>
      </c>
      <c r="I21" s="69">
        <f t="shared" si="0"/>
        <v>196110</v>
      </c>
      <c r="J21" s="69">
        <f t="shared" si="0"/>
        <v>191700</v>
      </c>
      <c r="K21" s="69">
        <f t="shared" si="0"/>
        <v>211290</v>
      </c>
      <c r="L21" s="69">
        <f t="shared" si="0"/>
        <v>225840</v>
      </c>
      <c r="M21" s="69">
        <f t="shared" si="0"/>
        <v>259250</v>
      </c>
      <c r="N21" s="69">
        <f t="shared" si="0"/>
        <v>307150</v>
      </c>
      <c r="O21" s="69">
        <f t="shared" si="0"/>
        <v>343520</v>
      </c>
      <c r="P21" s="69">
        <f t="shared" si="0"/>
        <v>364360</v>
      </c>
      <c r="Q21" s="69">
        <f t="shared" si="0"/>
        <v>347480</v>
      </c>
      <c r="R21" s="69">
        <f t="shared" si="0"/>
        <v>334270</v>
      </c>
      <c r="S21" s="69">
        <f t="shared" si="0"/>
        <v>289230.00000000006</v>
      </c>
      <c r="T21" s="69">
        <f t="shared" si="0"/>
        <v>302928</v>
      </c>
      <c r="U21" s="69">
        <f t="shared" si="0"/>
        <v>315838</v>
      </c>
      <c r="V21" s="69">
        <f t="shared" si="0"/>
        <v>318576</v>
      </c>
      <c r="W21" s="69">
        <v>324700</v>
      </c>
      <c r="X21" s="69">
        <v>317750</v>
      </c>
      <c r="Y21" s="69">
        <v>329350</v>
      </c>
      <c r="Z21" s="69">
        <v>379300</v>
      </c>
      <c r="AA21" s="69">
        <v>359403</v>
      </c>
      <c r="AB21" s="69">
        <v>416180</v>
      </c>
      <c r="AC21" s="69">
        <v>430479</v>
      </c>
      <c r="AD21" s="69">
        <v>520279</v>
      </c>
      <c r="AE21" s="69">
        <v>530673</v>
      </c>
      <c r="AF21" s="69">
        <v>602240</v>
      </c>
      <c r="AG21" s="69">
        <v>593087</v>
      </c>
    </row>
    <row r="22" spans="1:37" s="10" customFormat="1" ht="18.75" customHeight="1">
      <c r="A22" s="275"/>
      <c r="B22" s="77" t="s">
        <v>14</v>
      </c>
      <c r="C22" s="69">
        <f>SUM(C8,C10,C12,C14,C16,C18,C20)</f>
        <v>700</v>
      </c>
      <c r="D22" s="69">
        <f t="shared" ref="D22:V22" si="1">SUM(D8,D10,D12,D14,D16,D18,D20)</f>
        <v>730</v>
      </c>
      <c r="E22" s="69">
        <f t="shared" si="1"/>
        <v>42280</v>
      </c>
      <c r="F22" s="69">
        <f t="shared" si="1"/>
        <v>43500</v>
      </c>
      <c r="G22" s="69">
        <f t="shared" si="1"/>
        <v>52830</v>
      </c>
      <c r="H22" s="69">
        <f t="shared" si="1"/>
        <v>60020</v>
      </c>
      <c r="I22" s="69">
        <f t="shared" si="1"/>
        <v>67195</v>
      </c>
      <c r="J22" s="69">
        <f t="shared" si="1"/>
        <v>56757</v>
      </c>
      <c r="K22" s="69">
        <f t="shared" si="1"/>
        <v>59420</v>
      </c>
      <c r="L22" s="69">
        <f t="shared" si="1"/>
        <v>60692</v>
      </c>
      <c r="M22" s="69">
        <f t="shared" si="1"/>
        <v>65705</v>
      </c>
      <c r="N22" s="69">
        <f t="shared" si="1"/>
        <v>70040</v>
      </c>
      <c r="O22" s="69">
        <f t="shared" si="1"/>
        <v>93485</v>
      </c>
      <c r="P22" s="69">
        <f t="shared" si="1"/>
        <v>99583</v>
      </c>
      <c r="Q22" s="69">
        <f t="shared" si="1"/>
        <v>103414</v>
      </c>
      <c r="R22" s="69">
        <f t="shared" si="1"/>
        <v>105446</v>
      </c>
      <c r="S22" s="69">
        <f t="shared" si="1"/>
        <v>107229</v>
      </c>
      <c r="T22" s="69">
        <f t="shared" si="1"/>
        <v>105213</v>
      </c>
      <c r="U22" s="69">
        <f t="shared" si="1"/>
        <v>102744</v>
      </c>
      <c r="V22" s="69">
        <f t="shared" si="1"/>
        <v>128608</v>
      </c>
      <c r="W22" s="69">
        <v>128664</v>
      </c>
      <c r="X22" s="69">
        <v>126200</v>
      </c>
      <c r="Y22" s="69">
        <v>132378</v>
      </c>
      <c r="Z22" s="69">
        <v>142927</v>
      </c>
      <c r="AA22" s="69">
        <v>177040</v>
      </c>
      <c r="AB22" s="69">
        <v>150180</v>
      </c>
      <c r="AC22" s="69">
        <v>153444</v>
      </c>
      <c r="AD22" s="69">
        <v>197003</v>
      </c>
      <c r="AE22" s="69">
        <v>211605</v>
      </c>
      <c r="AF22" s="69">
        <v>211355</v>
      </c>
      <c r="AG22" s="69">
        <v>202905</v>
      </c>
      <c r="AH22" s="17"/>
      <c r="AI22" s="17"/>
      <c r="AJ22" s="17"/>
      <c r="AK22" s="17"/>
    </row>
    <row r="23" spans="1:37" s="10" customFormat="1" ht="18.75" customHeight="1">
      <c r="A23" s="78" t="s">
        <v>111</v>
      </c>
      <c r="Z23" s="73"/>
      <c r="AA23" s="73"/>
    </row>
    <row r="24" spans="1:37" s="10" customFormat="1" ht="18.75" customHeight="1">
      <c r="A24" s="55" t="s">
        <v>54</v>
      </c>
    </row>
    <row r="25" spans="1:37" s="10" customFormat="1" ht="18.75" customHeight="1">
      <c r="A25" s="55" t="s">
        <v>103</v>
      </c>
    </row>
    <row r="26" spans="1:37" s="10" customFormat="1" ht="18.75" customHeight="1">
      <c r="A26" s="7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</row>
  </sheetData>
  <mergeCells count="12">
    <mergeCell ref="A4:AG4"/>
    <mergeCell ref="A3:AG3"/>
    <mergeCell ref="A2:AG2"/>
    <mergeCell ref="A21:A22"/>
    <mergeCell ref="A19:A20"/>
    <mergeCell ref="A17:A18"/>
    <mergeCell ref="A15:A16"/>
    <mergeCell ref="A6:B6"/>
    <mergeCell ref="A13:A14"/>
    <mergeCell ref="A11:A12"/>
    <mergeCell ref="A9:A10"/>
    <mergeCell ref="A7:A8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4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22</vt:i4>
      </vt:variant>
    </vt:vector>
  </HeadingPairs>
  <TitlesOfParts>
    <vt:vector size="32" baseType="lpstr">
      <vt:lpstr>5-1</vt:lpstr>
      <vt:lpstr>5-2</vt:lpstr>
      <vt:lpstr>5-3</vt:lpstr>
      <vt:lpstr>5-4</vt:lpstr>
      <vt:lpstr>5.5</vt:lpstr>
      <vt:lpstr>5-6</vt:lpstr>
      <vt:lpstr>5-7</vt:lpstr>
      <vt:lpstr>5-8</vt:lpstr>
      <vt:lpstr>5-9</vt:lpstr>
      <vt:lpstr>5-10</vt:lpstr>
      <vt:lpstr>_A</vt:lpstr>
      <vt:lpstr>'5-10'!Excel_BuiltIn_Print_Area_1</vt:lpstr>
      <vt:lpstr>'5-7'!Excel_BuiltIn_Print_Area_1</vt:lpstr>
      <vt:lpstr>'5-9'!Excel_BuiltIn_Print_Area_1</vt:lpstr>
      <vt:lpstr>Excel_BuiltIn_Print_Area_1</vt:lpstr>
      <vt:lpstr>'5-10'!Excel_BuiltIn_Print_Area_1_1</vt:lpstr>
      <vt:lpstr>'5-7'!Excel_BuiltIn_Print_Area_1_1</vt:lpstr>
      <vt:lpstr>'5-9'!Excel_BuiltIn_Print_Area_1_1</vt:lpstr>
      <vt:lpstr>Excel_BuiltIn_Print_Area_1_1</vt:lpstr>
      <vt:lpstr>'5.5'!Print_Area</vt:lpstr>
      <vt:lpstr>'5-1'!Print_Area</vt:lpstr>
      <vt:lpstr>'5-10'!Print_Area</vt:lpstr>
      <vt:lpstr>'5-2'!Print_Area</vt:lpstr>
      <vt:lpstr>'5-3'!Print_Area</vt:lpstr>
      <vt:lpstr>'5-6'!Print_Area</vt:lpstr>
      <vt:lpstr>'5-7'!Print_Area</vt:lpstr>
      <vt:lpstr>'5-8'!Print_Area</vt:lpstr>
      <vt:lpstr>'5-9'!Print_Area</vt:lpstr>
      <vt:lpstr>'5-10'!Print_Area_MI</vt:lpstr>
      <vt:lpstr>'5-3'!Print_Area_MI</vt:lpstr>
      <vt:lpstr>'5-9'!Print_Area_MI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Yusnita Sidi</dc:creator>
  <cp:lastModifiedBy>Muhamad Muslimat Amat Usman</cp:lastModifiedBy>
  <cp:lastPrinted>2017-03-22T01:57:26Z</cp:lastPrinted>
  <dcterms:created xsi:type="dcterms:W3CDTF">2009-01-21T07:57:56Z</dcterms:created>
  <dcterms:modified xsi:type="dcterms:W3CDTF">2021-04-07T06:41:11Z</dcterms:modified>
</cp:coreProperties>
</file>